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Journées assimilées\Correction des Journées assimilées\2025\"/>
    </mc:Choice>
  </mc:AlternateContent>
  <xr:revisionPtr revIDLastSave="0" documentId="13_ncr:1_{89327AD7-DCB3-484F-B286-5B55F4C22D06}" xr6:coauthVersionLast="47" xr6:coauthVersionMax="47" xr10:uidLastSave="{00000000-0000-0000-0000-000000000000}"/>
  <bookViews>
    <workbookView xWindow="-108" yWindow="-108" windowWidth="23256" windowHeight="12456" tabRatio="919" xr2:uid="{00000000-000D-0000-FFFF-FFFF00000000}"/>
  </bookViews>
  <sheets>
    <sheet name="JASIMP_FR (1)" sheetId="1" r:id="rId1"/>
    <sheet name="JASIMP_FR (2)" sheetId="2" r:id="rId2"/>
    <sheet name="JASIMP_FR (3)" sheetId="3" r:id="rId3"/>
    <sheet name="JASIMP_FR (4)" sheetId="4" r:id="rId4"/>
    <sheet name="JASIMP_FR (T)" sheetId="5" r:id="rId5"/>
    <sheet name="JASNACE_FR (1)" sheetId="6" r:id="rId6"/>
    <sheet name="JASNACE_FR (2)" sheetId="7" r:id="rId7"/>
    <sheet name="JASNACE_FR (3)" sheetId="8" r:id="rId8"/>
    <sheet name="JASNACE_FR (4)" sheetId="9" r:id="rId9"/>
    <sheet name="JASNACE_FR (T)" sheetId="10" r:id="rId10"/>
    <sheet name="JASARR_FR (1)" sheetId="11" r:id="rId11"/>
    <sheet name="JASARR_FR (2)" sheetId="12" r:id="rId12"/>
    <sheet name="JASARR_FR (3)" sheetId="13" r:id="rId13"/>
    <sheet name="JASARR_FR (4)" sheetId="31" r:id="rId14"/>
    <sheet name="JASARR_FR (T)" sheetId="15" r:id="rId15"/>
    <sheet name="JASARRETA_FR (1)" sheetId="16" r:id="rId16"/>
    <sheet name="JASARRETA_FR (2)" sheetId="17" r:id="rId17"/>
    <sheet name="JASARRETA_FR (3)" sheetId="18" r:id="rId18"/>
    <sheet name="JASARRETA_FR (4)" sheetId="19" r:id="rId19"/>
    <sheet name="JASARRETA_FR (T) " sheetId="20" r:id="rId20"/>
    <sheet name="JASWKN_FR (1)" sheetId="21" r:id="rId21"/>
    <sheet name="JASWKN_FR (2)" sheetId="22" r:id="rId22"/>
    <sheet name="JASWKN_FR (3)" sheetId="23" r:id="rId23"/>
    <sheet name="JASWKN_FR (4)" sheetId="24" r:id="rId24"/>
    <sheet name="JASWKN_FR (T)" sheetId="25" r:id="rId25"/>
    <sheet name="JASPC_FR (1)" sheetId="26" r:id="rId26"/>
    <sheet name="JASPC_FR (2)" sheetId="27" r:id="rId27"/>
    <sheet name="JASPC_FR (3)" sheetId="28" r:id="rId28"/>
    <sheet name="JASPC_FR (4)" sheetId="29" r:id="rId29"/>
    <sheet name="JASPC_FR (T)" sheetId="30" r:id="rId30"/>
  </sheets>
  <externalReferences>
    <externalReference r:id="rId31"/>
    <externalReference r:id="rId32"/>
  </externalReferences>
  <definedNames>
    <definedName name="ACwvu.fr." localSheetId="25" hidden="1">'JASPC_FR (1)'!#REF!</definedName>
    <definedName name="ACwvu.fr." localSheetId="26" hidden="1">'JASPC_FR (2)'!#REF!</definedName>
    <definedName name="ACwvu.fr." localSheetId="27" hidden="1">'JASPC_FR (3)'!#REF!</definedName>
    <definedName name="ACwvu.fr." localSheetId="28" hidden="1">'JASPC_FR (4)'!#REF!</definedName>
    <definedName name="ACwvu.fr." localSheetId="29" hidden="1">'JASPC_FR (T)'!#REF!</definedName>
    <definedName name="ACwvu.nl." localSheetId="25" hidden="1">'JASPC_FR (1)'!#REF!</definedName>
    <definedName name="ACwvu.nl." localSheetId="26" hidden="1">'JASPC_FR (2)'!#REF!</definedName>
    <definedName name="ACwvu.nl." localSheetId="27" hidden="1">'JASPC_FR (3)'!#REF!</definedName>
    <definedName name="ACwvu.nl." localSheetId="28" hidden="1">'JASPC_FR (4)'!#REF!</definedName>
    <definedName name="ACwvu.nl." localSheetId="29" hidden="1">'JASPC_FR (T)'!#REF!</definedName>
    <definedName name="ACwvu.Tabel._.2._.nl." localSheetId="5" hidden="1">'JASNACE_FR (1)'!$B$11</definedName>
    <definedName name="ACwvu.Tabel._.2._.nl." localSheetId="6" hidden="1">'JASNACE_FR (2)'!$B$11</definedName>
    <definedName name="ACwvu.Tabel._.2._.nl." localSheetId="7" hidden="1">'JASNACE_FR (3)'!$B$11</definedName>
    <definedName name="ACwvu.Tabel._.2._.nl." localSheetId="8" hidden="1">'JASNACE_FR (4)'!$B$11</definedName>
    <definedName name="ACwvu.Tabel._.2._.nl." localSheetId="9" hidden="1">'JASNACE_FR (T)'!$B$11</definedName>
    <definedName name="ACwvu.Tabel._.3._.nl." localSheetId="10" hidden="1">'JASARR_FR (1)'!#REF!</definedName>
    <definedName name="ACwvu.Tabel._.3._.nl." localSheetId="11" hidden="1">'JASARR_FR (2)'!#REF!</definedName>
    <definedName name="ACwvu.Tabel._.3._.nl." localSheetId="12" hidden="1">'JASARR_FR (3)'!#REF!</definedName>
    <definedName name="ACwvu.Tabel._.3._.nl." localSheetId="13" hidden="1">'JASARR_FR (4)'!#REF!</definedName>
    <definedName name="ACwvu.Tabel._.3._.nl." localSheetId="14" hidden="1">'JASARR_FR (T)'!#REF!</definedName>
    <definedName name="ACwvu.Tabel._.3._.nl." localSheetId="15" hidden="1">'JASARRETA_FR (1)'!#REF!</definedName>
    <definedName name="ACwvu.Tabel._.3._.nl." localSheetId="16" hidden="1">'JASARRETA_FR (2)'!#REF!</definedName>
    <definedName name="ACwvu.Tabel._.3._.nl." localSheetId="17" hidden="1">'JASARRETA_FR (3)'!#REF!</definedName>
    <definedName name="ACwvu.Tabel._.3._.nl." localSheetId="18" hidden="1">'JASARRETA_FR (4)'!#REF!</definedName>
    <definedName name="ACwvu.Tabel._.3._.nl." localSheetId="19" hidden="1">'JASARRETA_FR (T) '!#REF!</definedName>
    <definedName name="ACwvu.Tableau._.2._.fr." localSheetId="5" hidden="1">'JASNACE_FR (1)'!$P:$P</definedName>
    <definedName name="ACwvu.Tableau._.2._.fr." localSheetId="6" hidden="1">'JASNACE_FR (2)'!$P:$P</definedName>
    <definedName name="ACwvu.Tableau._.2._.fr." localSheetId="7" hidden="1">'JASNACE_FR (3)'!$P:$P</definedName>
    <definedName name="ACwvu.Tableau._.2._.fr." localSheetId="8" hidden="1">'JASNACE_FR (4)'!$P:$P</definedName>
    <definedName name="ACwvu.Tableau._.2._.fr." localSheetId="9" hidden="1">'JASNACE_FR (T)'!$P:$P</definedName>
    <definedName name="ACwvu.Tableau._.3._.fr." localSheetId="10" hidden="1">'JASARR_FR (1)'!#REF!</definedName>
    <definedName name="ACwvu.Tableau._.3._.fr." localSheetId="11" hidden="1">'JASARR_FR (2)'!#REF!</definedName>
    <definedName name="ACwvu.Tableau._.3._.fr." localSheetId="12" hidden="1">'JASARR_FR (3)'!#REF!</definedName>
    <definedName name="ACwvu.Tableau._.3._.fr." localSheetId="13" hidden="1">'JASARR_FR (4)'!#REF!</definedName>
    <definedName name="ACwvu.Tableau._.3._.fr." localSheetId="14" hidden="1">'JASARR_FR (T)'!#REF!</definedName>
    <definedName name="ACwvu.Tableau._.3._.fr." localSheetId="15" hidden="1">'JASARRETA_FR (1)'!#REF!</definedName>
    <definedName name="ACwvu.Tableau._.3._.fr." localSheetId="16" hidden="1">'JASARRETA_FR (2)'!#REF!</definedName>
    <definedName name="ACwvu.Tableau._.3._.fr." localSheetId="17" hidden="1">'JASARRETA_FR (3)'!#REF!</definedName>
    <definedName name="ACwvu.Tableau._.3._.fr." localSheetId="18" hidden="1">'JASARRETA_FR (4)'!#REF!</definedName>
    <definedName name="ACwvu.Tableau._.3._.fr." localSheetId="19" hidden="1">'JASARRETA_FR (T) '!#REF!</definedName>
    <definedName name="ACwvu.volledig." localSheetId="25" hidden="1">'JASPC_FR (1)'!#REF!</definedName>
    <definedName name="ACwvu.volledig." localSheetId="26" hidden="1">'JASPC_FR (2)'!#REF!</definedName>
    <definedName name="ACwvu.volledig." localSheetId="27" hidden="1">'JASPC_FR (3)'!#REF!</definedName>
    <definedName name="ACwvu.volledig." localSheetId="28" hidden="1">'JASPC_FR (4)'!#REF!</definedName>
    <definedName name="ACwvu.volledig." localSheetId="29" hidden="1">'JASPC_FR (T)'!#REF!</definedName>
    <definedName name="Algemeen_Totaal" localSheetId="14">'[1]tabel 1 sect_lftd'!#REF!</definedName>
    <definedName name="Algemeen_Totaal" localSheetId="19">'[1]tabel 1 sect_lftd'!#REF!</definedName>
    <definedName name="Algemeen_Totaal" localSheetId="4">'[1]tabel 1 sect_lftd'!#REF!</definedName>
    <definedName name="Algemeen_Totaal" localSheetId="9">'[1]tabel 1 sect_lftd'!#REF!</definedName>
    <definedName name="Algemeen_Totaal" localSheetId="29">'[1]tabel 1 sect_lftd'!#REF!</definedName>
    <definedName name="Algemeen_Totaal" localSheetId="24">'[1]tabel 1 sect_lftd'!#REF!</definedName>
    <definedName name="Algemeen_Totaal">'[1]tabel 1 sect_lftd'!#REF!</definedName>
    <definedName name="Cwvu.fr." localSheetId="25" hidden="1">'JASPC_FR (1)'!#REF!,'JASPC_FR (1)'!$2:$2,'JASPC_FR (1)'!#REF!</definedName>
    <definedName name="Cwvu.fr." localSheetId="26" hidden="1">'JASPC_FR (2)'!#REF!,'JASPC_FR (2)'!$2:$2,'JASPC_FR (2)'!#REF!</definedName>
    <definedName name="Cwvu.fr." localSheetId="27" hidden="1">'JASPC_FR (3)'!#REF!,'JASPC_FR (3)'!$2:$2,'JASPC_FR (3)'!#REF!</definedName>
    <definedName name="Cwvu.fr." localSheetId="28" hidden="1">'JASPC_FR (4)'!#REF!,'JASPC_FR (4)'!$2:$2,'JASPC_FR (4)'!#REF!</definedName>
    <definedName name="Cwvu.fr." localSheetId="29" hidden="1">'JASPC_FR (T)'!#REF!,'JASPC_FR (T)'!$2:$2,'JASPC_FR (T)'!#REF!</definedName>
    <definedName name="Cwvu.nl." localSheetId="25" hidden="1">'JASPC_FR (1)'!$1:$1,'JASPC_FR (1)'!#REF!,'JASPC_FR (1)'!$4:$4</definedName>
    <definedName name="Cwvu.nl." localSheetId="26" hidden="1">'JASPC_FR (2)'!$1:$1,'JASPC_FR (2)'!#REF!,'JASPC_FR (2)'!$4:$4</definedName>
    <definedName name="Cwvu.nl." localSheetId="27" hidden="1">'JASPC_FR (3)'!$1:$1,'JASPC_FR (3)'!#REF!,'JASPC_FR (3)'!$4:$4</definedName>
    <definedName name="Cwvu.nl." localSheetId="28" hidden="1">'JASPC_FR (4)'!$1:$1,'JASPC_FR (4)'!#REF!,'JASPC_FR (4)'!$4:$4</definedName>
    <definedName name="Cwvu.nl." localSheetId="29" hidden="1">'JASPC_FR (T)'!$1:$1,'JASPC_FR (T)'!#REF!,'JASPC_FR (T)'!$4:$4</definedName>
    <definedName name="Cwvu.Tabel._.2._.nl." localSheetId="5" hidden="1">'JASNACE_FR (1)'!#REF!,'JASNACE_FR (1)'!#REF!</definedName>
    <definedName name="Cwvu.Tabel._.2._.nl." localSheetId="6" hidden="1">'JASNACE_FR (2)'!#REF!,'JASNACE_FR (2)'!#REF!</definedName>
    <definedName name="Cwvu.Tabel._.2._.nl." localSheetId="7" hidden="1">'JASNACE_FR (3)'!#REF!,'JASNACE_FR (3)'!#REF!</definedName>
    <definedName name="Cwvu.Tabel._.2._.nl." localSheetId="8" hidden="1">'JASNACE_FR (4)'!#REF!,'JASNACE_FR (4)'!#REF!</definedName>
    <definedName name="Cwvu.Tabel._.2._.nl." localSheetId="9" hidden="1">'JASNACE_FR (T)'!#REF!,'JASNACE_FR (T)'!#REF!</definedName>
    <definedName name="Cwvu.Tabel._.3._.nl." localSheetId="10" hidden="1">'JASARR_FR (1)'!#REF!</definedName>
    <definedName name="Cwvu.Tabel._.3._.nl." localSheetId="11" hidden="1">'JASARR_FR (2)'!#REF!</definedName>
    <definedName name="Cwvu.Tabel._.3._.nl." localSheetId="12" hidden="1">'JASARR_FR (3)'!#REF!</definedName>
    <definedName name="Cwvu.Tabel._.3._.nl." localSheetId="13" hidden="1">'JASARR_FR (4)'!#REF!</definedName>
    <definedName name="Cwvu.Tabel._.3._.nl." localSheetId="14" hidden="1">'JASARR_FR (T)'!#REF!</definedName>
    <definedName name="Cwvu.Tabel._.3._.nl." localSheetId="15" hidden="1">'JASARRETA_FR (1)'!#REF!</definedName>
    <definedName name="Cwvu.Tabel._.3._.nl." localSheetId="16" hidden="1">'JASARRETA_FR (2)'!#REF!</definedName>
    <definedName name="Cwvu.Tabel._.3._.nl." localSheetId="17" hidden="1">'JASARRETA_FR (3)'!#REF!</definedName>
    <definedName name="Cwvu.Tabel._.3._.nl." localSheetId="18" hidden="1">'JASARRETA_FR (4)'!#REF!</definedName>
    <definedName name="Cwvu.Tabel._.3._.nl." localSheetId="19" hidden="1">'JASARRETA_FR (T) '!#REF!</definedName>
    <definedName name="Cwvu.Tableau._.2._.fr." localSheetId="5" hidden="1">'JASNACE_FR (1)'!$2:$4,'JASNACE_FR (1)'!$6:$7</definedName>
    <definedName name="Cwvu.Tableau._.2._.fr." localSheetId="6" hidden="1">'JASNACE_FR (2)'!$2:$4,'JASNACE_FR (2)'!$6:$7</definedName>
    <definedName name="Cwvu.Tableau._.2._.fr." localSheetId="7" hidden="1">'JASNACE_FR (3)'!$2:$4,'JASNACE_FR (3)'!$6:$7</definedName>
    <definedName name="Cwvu.Tableau._.2._.fr." localSheetId="8" hidden="1">'JASNACE_FR (4)'!$2:$4,'JASNACE_FR (4)'!$6:$7</definedName>
    <definedName name="Cwvu.Tableau._.2._.fr." localSheetId="9" hidden="1">'JASNACE_FR (T)'!$2:$4,'JASNACE_FR (T)'!$6:$7</definedName>
    <definedName name="Cwvu.Tableau._.3._.fr." localSheetId="10" hidden="1">'JASARR_FR (1)'!$1:$5,'JASARR_FR (1)'!$6:$7</definedName>
    <definedName name="Cwvu.Tableau._.3._.fr." localSheetId="11" hidden="1">'JASARR_FR (2)'!$1:$5,'JASARR_FR (2)'!$6:$7</definedName>
    <definedName name="Cwvu.Tableau._.3._.fr." localSheetId="12" hidden="1">'JASARR_FR (3)'!$1:$5,'JASARR_FR (3)'!$6:$7</definedName>
    <definedName name="Cwvu.Tableau._.3._.fr." localSheetId="13" hidden="1">'JASARR_FR (4)'!$1:$5,'JASARR_FR (4)'!$6:$7</definedName>
    <definedName name="Cwvu.Tableau._.3._.fr." localSheetId="14" hidden="1">'JASARR_FR (T)'!$1:$5,'JASARR_FR (T)'!$6:$7</definedName>
    <definedName name="Cwvu.Tableau._.3._.fr." localSheetId="15" hidden="1">'JASARRETA_FR (1)'!$1:$5,'JASARRETA_FR (1)'!$6:$7</definedName>
    <definedName name="Cwvu.Tableau._.3._.fr." localSheetId="16" hidden="1">'JASARRETA_FR (2)'!$1:$5,'JASARRETA_FR (2)'!$6:$7</definedName>
    <definedName name="Cwvu.Tableau._.3._.fr." localSheetId="17" hidden="1">'JASARRETA_FR (3)'!$1:$5,'JASARRETA_FR (3)'!$6:$7</definedName>
    <definedName name="Cwvu.Tableau._.3._.fr." localSheetId="18" hidden="1">'JASARRETA_FR (4)'!$1:$5,'JASARRETA_FR (4)'!$6:$7</definedName>
    <definedName name="Cwvu.Tableau._.3._.fr." localSheetId="19" hidden="1">'JASARRETA_FR (T) '!$1:$5,'JASARRETA_FR (T) '!$6:$7</definedName>
    <definedName name="Datum_fr" localSheetId="13">#REF!</definedName>
    <definedName name="Datum_fr" localSheetId="14">#REF!</definedName>
    <definedName name="Datum_fr" localSheetId="19">#REF!</definedName>
    <definedName name="Datum_fr" localSheetId="4">#REF!</definedName>
    <definedName name="Datum_fr" localSheetId="9">#REF!</definedName>
    <definedName name="Datum_fr" localSheetId="29">#REF!</definedName>
    <definedName name="Datum_fr" localSheetId="24">#REF!</definedName>
    <definedName name="Datum_fr">#REF!</definedName>
    <definedName name="Datum_nl" localSheetId="13">#REF!</definedName>
    <definedName name="Datum_nl" localSheetId="14">#REF!</definedName>
    <definedName name="Datum_nl" localSheetId="19">#REF!</definedName>
    <definedName name="Datum_nl" localSheetId="4">#REF!</definedName>
    <definedName name="Datum_nl" localSheetId="9">#REF!</definedName>
    <definedName name="Datum_nl" localSheetId="29">#REF!</definedName>
    <definedName name="Datum_nl" localSheetId="24">#REF!</definedName>
    <definedName name="Datum_nl">#REF!</definedName>
    <definedName name="Kwartaal" localSheetId="13">#REF!</definedName>
    <definedName name="Kwartaal" localSheetId="14">#REF!</definedName>
    <definedName name="Kwartaal" localSheetId="19">#REF!</definedName>
    <definedName name="Kwartaal" localSheetId="4">#REF!</definedName>
    <definedName name="Kwartaal" localSheetId="9">#REF!</definedName>
    <definedName name="Kwartaal" localSheetId="29">#REF!</definedName>
    <definedName name="Kwartaal" localSheetId="24">#REF!</definedName>
    <definedName name="Kwartaal">#REF!</definedName>
    <definedName name="Q_Secs_2" localSheetId="13">#REF!</definedName>
    <definedName name="Q_Secs_2" localSheetId="14">#REF!</definedName>
    <definedName name="Q_Secs_2" localSheetId="19">#REF!</definedName>
    <definedName name="Q_Secs_2" localSheetId="4">#REF!</definedName>
    <definedName name="Q_Secs_2" localSheetId="9">#REF!</definedName>
    <definedName name="Q_Secs_2" localSheetId="29">#REF!</definedName>
    <definedName name="Q_Secs_2" localSheetId="24">#REF!</definedName>
    <definedName name="Q_Secs_2">#REF!</definedName>
    <definedName name="Rwvu.fr." localSheetId="25" hidden="1">'JASPC_FR (1)'!#REF!</definedName>
    <definedName name="Rwvu.fr." localSheetId="26" hidden="1">'JASPC_FR (2)'!#REF!</definedName>
    <definedName name="Rwvu.fr." localSheetId="27" hidden="1">'JASPC_FR (3)'!#REF!</definedName>
    <definedName name="Rwvu.fr." localSheetId="28" hidden="1">'JASPC_FR (4)'!#REF!</definedName>
    <definedName name="Rwvu.fr." localSheetId="29" hidden="1">'JASPC_FR (T)'!#REF!</definedName>
    <definedName name="Rwvu.nl." localSheetId="25" hidden="1">'JASPC_FR (1)'!$A:$B</definedName>
    <definedName name="Rwvu.nl." localSheetId="26" hidden="1">'JASPC_FR (2)'!$A:$B</definedName>
    <definedName name="Rwvu.nl." localSheetId="27" hidden="1">'JASPC_FR (3)'!$A:$B</definedName>
    <definedName name="Rwvu.nl." localSheetId="28" hidden="1">'JASPC_FR (4)'!$A:$B</definedName>
    <definedName name="Rwvu.nl." localSheetId="29" hidden="1">'JASPC_FR (T)'!$A:$B</definedName>
    <definedName name="Rwvu.Tabel._.2._.nl." localSheetId="5" hidden="1">'JASNACE_FR (1)'!#REF!,'JASNACE_FR (1)'!#REF!</definedName>
    <definedName name="Rwvu.Tabel._.2._.nl." localSheetId="6" hidden="1">'JASNACE_FR (2)'!#REF!,'JASNACE_FR (2)'!#REF!</definedName>
    <definedName name="Rwvu.Tabel._.2._.nl." localSheetId="7" hidden="1">'JASNACE_FR (3)'!#REF!,'JASNACE_FR (3)'!#REF!</definedName>
    <definedName name="Rwvu.Tabel._.2._.nl." localSheetId="8" hidden="1">'JASNACE_FR (4)'!#REF!,'JASNACE_FR (4)'!#REF!</definedName>
    <definedName name="Rwvu.Tabel._.2._.nl." localSheetId="9" hidden="1">'JASNACE_FR (T)'!#REF!,'JASNACE_FR (T)'!#REF!</definedName>
    <definedName name="Rwvu.Tabel._.3._.nl." localSheetId="10" hidden="1">'JASARR_FR (1)'!#REF!,'JASARR_FR (1)'!#REF!</definedName>
    <definedName name="Rwvu.Tabel._.3._.nl." localSheetId="11" hidden="1">'JASARR_FR (2)'!#REF!,'JASARR_FR (2)'!#REF!</definedName>
    <definedName name="Rwvu.Tabel._.3._.nl." localSheetId="12" hidden="1">'JASARR_FR (3)'!#REF!,'JASARR_FR (3)'!#REF!</definedName>
    <definedName name="Rwvu.Tabel._.3._.nl." localSheetId="13" hidden="1">'JASARR_FR (4)'!#REF!,'JASARR_FR (4)'!#REF!</definedName>
    <definedName name="Rwvu.Tabel._.3._.nl." localSheetId="14" hidden="1">'JASARR_FR (T)'!#REF!,'JASARR_FR (T)'!#REF!</definedName>
    <definedName name="Rwvu.Tabel._.3._.nl." localSheetId="15" hidden="1">'JASARRETA_FR (1)'!#REF!,'JASARRETA_FR (1)'!#REF!</definedName>
    <definedName name="Rwvu.Tabel._.3._.nl." localSheetId="16" hidden="1">'JASARRETA_FR (2)'!#REF!,'JASARRETA_FR (2)'!#REF!</definedName>
    <definedName name="Rwvu.Tabel._.3._.nl." localSheetId="17" hidden="1">'JASARRETA_FR (3)'!#REF!,'JASARRETA_FR (3)'!#REF!</definedName>
    <definedName name="Rwvu.Tabel._.3._.nl." localSheetId="18" hidden="1">'JASARRETA_FR (4)'!#REF!,'JASARRETA_FR (4)'!#REF!</definedName>
    <definedName name="Rwvu.Tabel._.3._.nl." localSheetId="19" hidden="1">'JASARRETA_FR (T) '!#REF!,'JASARRETA_FR (T) '!#REF!</definedName>
    <definedName name="Rwvu.Tableau._.2._.fr." localSheetId="5" hidden="1">'JASNACE_FR (1)'!$B:$C</definedName>
    <definedName name="Rwvu.Tableau._.2._.fr." localSheetId="6" hidden="1">'JASNACE_FR (2)'!$B:$C</definedName>
    <definedName name="Rwvu.Tableau._.2._.fr." localSheetId="7" hidden="1">'JASNACE_FR (3)'!$B:$C</definedName>
    <definedName name="Rwvu.Tableau._.2._.fr." localSheetId="8" hidden="1">'JASNACE_FR (4)'!$B:$C</definedName>
    <definedName name="Rwvu.Tableau._.2._.fr." localSheetId="9" hidden="1">'JASNACE_FR (T)'!$B:$C</definedName>
    <definedName name="Rwvu.Tableau._.3._.fr." localSheetId="10" hidden="1">'JASARR_FR (1)'!#REF!,'JASARR_FR (1)'!$A:$C</definedName>
    <definedName name="Rwvu.Tableau._.3._.fr." localSheetId="11" hidden="1">'JASARR_FR (2)'!#REF!,'JASARR_FR (2)'!$A:$C</definedName>
    <definedName name="Rwvu.Tableau._.3._.fr." localSheetId="12" hidden="1">'JASARR_FR (3)'!#REF!,'JASARR_FR (3)'!$A:$C</definedName>
    <definedName name="Rwvu.Tableau._.3._.fr." localSheetId="13" hidden="1">'JASARR_FR (4)'!#REF!,'JASARR_FR (4)'!$A:$C</definedName>
    <definedName name="Rwvu.Tableau._.3._.fr." localSheetId="14" hidden="1">'JASARR_FR (T)'!#REF!,'JASARR_FR (T)'!$A:$C</definedName>
    <definedName name="Rwvu.Tableau._.3._.fr." localSheetId="15" hidden="1">'JASARRETA_FR (1)'!#REF!,'JASARRETA_FR (1)'!$A:$C</definedName>
    <definedName name="Rwvu.Tableau._.3._.fr." localSheetId="16" hidden="1">'JASARRETA_FR (2)'!#REF!,'JASARRETA_FR (2)'!$A:$C</definedName>
    <definedName name="Rwvu.Tableau._.3._.fr." localSheetId="17" hidden="1">'JASARRETA_FR (3)'!#REF!,'JASARRETA_FR (3)'!$A:$C</definedName>
    <definedName name="Rwvu.Tableau._.3._.fr." localSheetId="18" hidden="1">'JASARRETA_FR (4)'!#REF!,'JASARRETA_FR (4)'!$A:$C</definedName>
    <definedName name="Rwvu.Tableau._.3._.fr." localSheetId="19" hidden="1">'JASARRETA_FR (T) '!#REF!,'JASARRETA_FR (T) '!$A:$C</definedName>
    <definedName name="Swvu.fr." localSheetId="25" hidden="1">'JASPC_FR (1)'!#REF!</definedName>
    <definedName name="Swvu.fr." localSheetId="26" hidden="1">'JASPC_FR (2)'!#REF!</definedName>
    <definedName name="Swvu.fr." localSheetId="27" hidden="1">'JASPC_FR (3)'!#REF!</definedName>
    <definedName name="Swvu.fr." localSheetId="28" hidden="1">'JASPC_FR (4)'!#REF!</definedName>
    <definedName name="Swvu.fr." localSheetId="29" hidden="1">'JASPC_FR (T)'!#REF!</definedName>
    <definedName name="Swvu.nl." localSheetId="25" hidden="1">'JASPC_FR (1)'!#REF!</definedName>
    <definedName name="Swvu.nl." localSheetId="26" hidden="1">'JASPC_FR (2)'!#REF!</definedName>
    <definedName name="Swvu.nl." localSheetId="27" hidden="1">'JASPC_FR (3)'!#REF!</definedName>
    <definedName name="Swvu.nl." localSheetId="28" hidden="1">'JASPC_FR (4)'!#REF!</definedName>
    <definedName name="Swvu.nl." localSheetId="29" hidden="1">'JASPC_FR (T)'!#REF!</definedName>
    <definedName name="Swvu.Tabel._.2._.nl." localSheetId="5" hidden="1">'JASNACE_FR (1)'!$B$11</definedName>
    <definedName name="Swvu.Tabel._.2._.nl." localSheetId="6" hidden="1">'JASNACE_FR (2)'!$B$11</definedName>
    <definedName name="Swvu.Tabel._.2._.nl." localSheetId="7" hidden="1">'JASNACE_FR (3)'!$B$11</definedName>
    <definedName name="Swvu.Tabel._.2._.nl." localSheetId="8" hidden="1">'JASNACE_FR (4)'!$B$11</definedName>
    <definedName name="Swvu.Tabel._.2._.nl." localSheetId="9" hidden="1">'JASNACE_FR (T)'!$B$11</definedName>
    <definedName name="Swvu.Tabel._.3._.nl." localSheetId="10" hidden="1">'JASARR_FR (1)'!#REF!</definedName>
    <definedName name="Swvu.Tabel._.3._.nl." localSheetId="11" hidden="1">'JASARR_FR (2)'!#REF!</definedName>
    <definedName name="Swvu.Tabel._.3._.nl." localSheetId="12" hidden="1">'JASARR_FR (3)'!#REF!</definedName>
    <definedName name="Swvu.Tabel._.3._.nl." localSheetId="13" hidden="1">'JASARR_FR (4)'!#REF!</definedName>
    <definedName name="Swvu.Tabel._.3._.nl." localSheetId="14" hidden="1">'JASARR_FR (T)'!#REF!</definedName>
    <definedName name="Swvu.Tabel._.3._.nl." localSheetId="15" hidden="1">'JASARRETA_FR (1)'!#REF!</definedName>
    <definedName name="Swvu.Tabel._.3._.nl." localSheetId="16" hidden="1">'JASARRETA_FR (2)'!#REF!</definedName>
    <definedName name="Swvu.Tabel._.3._.nl." localSheetId="17" hidden="1">'JASARRETA_FR (3)'!#REF!</definedName>
    <definedName name="Swvu.Tabel._.3._.nl." localSheetId="18" hidden="1">'JASARRETA_FR (4)'!#REF!</definedName>
    <definedName name="Swvu.Tabel._.3._.nl." localSheetId="19" hidden="1">'JASARRETA_FR (T) '!#REF!</definedName>
    <definedName name="Swvu.Tableau._.2._.fr." localSheetId="5" hidden="1">'JASNACE_FR (1)'!$P:$P</definedName>
    <definedName name="Swvu.Tableau._.2._.fr." localSheetId="6" hidden="1">'JASNACE_FR (2)'!$P:$P</definedName>
    <definedName name="Swvu.Tableau._.2._.fr." localSheetId="7" hidden="1">'JASNACE_FR (3)'!$P:$P</definedName>
    <definedName name="Swvu.Tableau._.2._.fr." localSheetId="8" hidden="1">'JASNACE_FR (4)'!$P:$P</definedName>
    <definedName name="Swvu.Tableau._.2._.fr." localSheetId="9" hidden="1">'JASNACE_FR (T)'!$P:$P</definedName>
    <definedName name="Swvu.Tableau._.3._.fr." localSheetId="10" hidden="1">'JASARR_FR (1)'!#REF!</definedName>
    <definedName name="Swvu.Tableau._.3._.fr." localSheetId="11" hidden="1">'JASARR_FR (2)'!#REF!</definedName>
    <definedName name="Swvu.Tableau._.3._.fr." localSheetId="12" hidden="1">'JASARR_FR (3)'!#REF!</definedName>
    <definedName name="Swvu.Tableau._.3._.fr." localSheetId="13" hidden="1">'JASARR_FR (4)'!#REF!</definedName>
    <definedName name="Swvu.Tableau._.3._.fr." localSheetId="14" hidden="1">'JASARR_FR (T)'!#REF!</definedName>
    <definedName name="Swvu.Tableau._.3._.fr." localSheetId="15" hidden="1">'JASARRETA_FR (1)'!#REF!</definedName>
    <definedName name="Swvu.Tableau._.3._.fr." localSheetId="16" hidden="1">'JASARRETA_FR (2)'!#REF!</definedName>
    <definedName name="Swvu.Tableau._.3._.fr." localSheetId="17" hidden="1">'JASARRETA_FR (3)'!#REF!</definedName>
    <definedName name="Swvu.Tableau._.3._.fr." localSheetId="18" hidden="1">'JASARRETA_FR (4)'!#REF!</definedName>
    <definedName name="Swvu.Tableau._.3._.fr." localSheetId="19" hidden="1">'JASARRETA_FR (T) '!#REF!</definedName>
    <definedName name="Swvu.volledig." localSheetId="25" hidden="1">'JASPC_FR (1)'!#REF!</definedName>
    <definedName name="Swvu.volledig." localSheetId="26" hidden="1">'JASPC_FR (2)'!#REF!</definedName>
    <definedName name="Swvu.volledig." localSheetId="27" hidden="1">'JASPC_FR (3)'!#REF!</definedName>
    <definedName name="Swvu.volledig." localSheetId="28" hidden="1">'JASPC_FR (4)'!#REF!</definedName>
    <definedName name="Swvu.volledig." localSheetId="29" hidden="1">'JASPC_FR (T)'!#REF!</definedName>
    <definedName name="tabel_2_waarden" localSheetId="13">#REF!</definedName>
    <definedName name="tabel_2_waarden" localSheetId="14">#REF!</definedName>
    <definedName name="tabel_2_waarden" localSheetId="19">#REF!</definedName>
    <definedName name="tabel_2_waarden" localSheetId="4">#REF!</definedName>
    <definedName name="tabel_2_waarden" localSheetId="9">#REF!</definedName>
    <definedName name="tabel_2_waarden" localSheetId="29">#REF!</definedName>
    <definedName name="tabel_2_waarden" localSheetId="24">#REF!</definedName>
    <definedName name="tabel_2_waarden">#REF!</definedName>
    <definedName name="tabel_3_waarden" localSheetId="13">#REF!</definedName>
    <definedName name="tabel_3_waarden" localSheetId="14">#REF!</definedName>
    <definedName name="tabel_3_waarden" localSheetId="19">#REF!</definedName>
    <definedName name="tabel_3_waarden" localSheetId="4">#REF!</definedName>
    <definedName name="tabel_3_waarden" localSheetId="9">#REF!</definedName>
    <definedName name="tabel_3_waarden" localSheetId="29">#REF!</definedName>
    <definedName name="tabel_3_waarden" localSheetId="24">#REF!</definedName>
    <definedName name="tabel_3_waarden">#REF!</definedName>
    <definedName name="tabel_30_waarden" localSheetId="25">'JASPC_FR (1)'!$C$5:$N$27</definedName>
    <definedName name="tabel_30_waarden" localSheetId="26">'JASPC_FR (2)'!$C$5:$N$27</definedName>
    <definedName name="tabel_30_waarden" localSheetId="27">'JASPC_FR (3)'!$C$5:$N$27</definedName>
    <definedName name="tabel_30_waarden" localSheetId="28">'JASPC_FR (4)'!$C$5:$N$27</definedName>
    <definedName name="tabel_30_waarden" localSheetId="29">'JASPC_FR (T)'!$C$5:$N$27</definedName>
    <definedName name="tabel_4_waarden" localSheetId="13">#REF!</definedName>
    <definedName name="tabel_4_waarden" localSheetId="14">#REF!</definedName>
    <definedName name="tabel_4_waarden" localSheetId="19">#REF!</definedName>
    <definedName name="tabel_4_waarden" localSheetId="4">#REF!</definedName>
    <definedName name="tabel_4_waarden" localSheetId="9">#REF!</definedName>
    <definedName name="tabel_4_waarden" localSheetId="29">#REF!</definedName>
    <definedName name="tabel_4_waarden" localSheetId="24">#REF!</definedName>
    <definedName name="tabel_4_waarden">#REF!</definedName>
    <definedName name="tabel_5_waarden" localSheetId="13">#REF!</definedName>
    <definedName name="tabel_5_waarden" localSheetId="14">#REF!</definedName>
    <definedName name="tabel_5_waarden" localSheetId="19">#REF!</definedName>
    <definedName name="tabel_5_waarden" localSheetId="4">#REF!</definedName>
    <definedName name="tabel_5_waarden" localSheetId="9">#REF!</definedName>
    <definedName name="tabel_5_waarden" localSheetId="29">#REF!</definedName>
    <definedName name="tabel_5_waarden" localSheetId="24">#REF!</definedName>
    <definedName name="tabel_5_waarden">#REF!</definedName>
    <definedName name="tabel_7_waarden" localSheetId="13">#REF!</definedName>
    <definedName name="tabel_7_waarden" localSheetId="14">#REF!</definedName>
    <definedName name="tabel_7_waarden" localSheetId="19">#REF!</definedName>
    <definedName name="tabel_7_waarden" localSheetId="4">#REF!</definedName>
    <definedName name="tabel_7_waarden" localSheetId="9">#REF!</definedName>
    <definedName name="tabel_7_waarden" localSheetId="29">#REF!</definedName>
    <definedName name="tabel_7_waarden" localSheetId="24">#REF!</definedName>
    <definedName name="tabel_7_waarden">#REF!</definedName>
    <definedName name="tabel_7bis_waarden" localSheetId="13">#REF!</definedName>
    <definedName name="tabel_7bis_waarden" localSheetId="14">#REF!</definedName>
    <definedName name="tabel_7bis_waarden" localSheetId="19">#REF!</definedName>
    <definedName name="tabel_7bis_waarden" localSheetId="4">#REF!</definedName>
    <definedName name="tabel_7bis_waarden" localSheetId="9">#REF!</definedName>
    <definedName name="tabel_7bis_waarden" localSheetId="29">#REF!</definedName>
    <definedName name="tabel_7bis_waarden" localSheetId="24">#REF!</definedName>
    <definedName name="tabel_7bis_waarden">#REF!</definedName>
    <definedName name="tabel_7quater_waarden" localSheetId="13">#REF!</definedName>
    <definedName name="tabel_7quater_waarden" localSheetId="14">#REF!</definedName>
    <definedName name="tabel_7quater_waarden" localSheetId="19">#REF!</definedName>
    <definedName name="tabel_7quater_waarden" localSheetId="4">#REF!</definedName>
    <definedName name="tabel_7quater_waarden" localSheetId="9">#REF!</definedName>
    <definedName name="tabel_7quater_waarden" localSheetId="29">#REF!</definedName>
    <definedName name="tabel_7quater_waarden" localSheetId="24">#REF!</definedName>
    <definedName name="tabel_7quater_waarden">#REF!</definedName>
    <definedName name="tabel_7ter_waarden" localSheetId="13">#REF!</definedName>
    <definedName name="tabel_7ter_waarden" localSheetId="14">#REF!</definedName>
    <definedName name="tabel_7ter_waarden" localSheetId="19">#REF!</definedName>
    <definedName name="tabel_7ter_waarden" localSheetId="4">#REF!</definedName>
    <definedName name="tabel_7ter_waarden" localSheetId="9">#REF!</definedName>
    <definedName name="tabel_7ter_waarden" localSheetId="29">#REF!</definedName>
    <definedName name="tabel_7ter_waarden" localSheetId="24">#REF!</definedName>
    <definedName name="tabel_7ter_waarden">#REF!</definedName>
    <definedName name="tabel_8_waarden" localSheetId="13">#REF!</definedName>
    <definedName name="tabel_8_waarden" localSheetId="14">#REF!</definedName>
    <definedName name="tabel_8_waarden" localSheetId="19">#REF!</definedName>
    <definedName name="tabel_8_waarden" localSheetId="4">#REF!</definedName>
    <definedName name="tabel_8_waarden" localSheetId="9">#REF!</definedName>
    <definedName name="tabel_8_waarden" localSheetId="29">#REF!</definedName>
    <definedName name="tabel_8_waarden" localSheetId="24">#REF!</definedName>
    <definedName name="tabel_8_waarden">#REF!</definedName>
    <definedName name="tabel_8bis_waarden" localSheetId="13">#REF!</definedName>
    <definedName name="tabel_8bis_waarden" localSheetId="14">#REF!</definedName>
    <definedName name="tabel_8bis_waarden" localSheetId="19">#REF!</definedName>
    <definedName name="tabel_8bis_waarden" localSheetId="4">#REF!</definedName>
    <definedName name="tabel_8bis_waarden" localSheetId="9">#REF!</definedName>
    <definedName name="tabel_8bis_waarden" localSheetId="29">#REF!</definedName>
    <definedName name="tabel_8bis_waarden" localSheetId="24">#REF!</definedName>
    <definedName name="tabel_8bis_waarden">#REF!</definedName>
    <definedName name="tabel_8ter_waarden" localSheetId="13">#REF!</definedName>
    <definedName name="tabel_8ter_waarden" localSheetId="14">#REF!</definedName>
    <definedName name="tabel_8ter_waarden" localSheetId="19">#REF!</definedName>
    <definedName name="tabel_8ter_waarden" localSheetId="4">#REF!</definedName>
    <definedName name="tabel_8ter_waarden" localSheetId="9">#REF!</definedName>
    <definedName name="tabel_8ter_waarden" localSheetId="29">#REF!</definedName>
    <definedName name="tabel_8ter_waarden" localSheetId="24">#REF!</definedName>
    <definedName name="tabel_8ter_waarden">#REF!</definedName>
    <definedName name="tabel_9_waarden" localSheetId="13">#REF!</definedName>
    <definedName name="tabel_9_waarden" localSheetId="14">#REF!</definedName>
    <definedName name="tabel_9_waarden" localSheetId="19">#REF!</definedName>
    <definedName name="tabel_9_waarden" localSheetId="4">#REF!</definedName>
    <definedName name="tabel_9_waarden" localSheetId="9">#REF!</definedName>
    <definedName name="tabel_9_waarden" localSheetId="29">#REF!</definedName>
    <definedName name="tabel_9_waarden" localSheetId="24">#REF!</definedName>
    <definedName name="tabel_9_waarden">#REF!</definedName>
    <definedName name="tabel_90_waarden" localSheetId="13">#REF!</definedName>
    <definedName name="tabel_90_waarden" localSheetId="14">#REF!</definedName>
    <definedName name="tabel_90_waarden" localSheetId="19">#REF!</definedName>
    <definedName name="tabel_90_waarden" localSheetId="4">#REF!</definedName>
    <definedName name="tabel_90_waarden" localSheetId="9">#REF!</definedName>
    <definedName name="tabel_90_waarden" localSheetId="29">#REF!</definedName>
    <definedName name="tabel_90_waarden" localSheetId="24">#REF!</definedName>
    <definedName name="tabel_90_waarden">#REF!</definedName>
    <definedName name="tabel_90ter_waarden" localSheetId="13">#REF!</definedName>
    <definedName name="tabel_90ter_waarden" localSheetId="14">#REF!</definedName>
    <definedName name="tabel_90ter_waarden" localSheetId="19">#REF!</definedName>
    <definedName name="tabel_90ter_waarden" localSheetId="4">#REF!</definedName>
    <definedName name="tabel_90ter_waarden" localSheetId="9">#REF!</definedName>
    <definedName name="tabel_90ter_waarden" localSheetId="29">#REF!</definedName>
    <definedName name="tabel_90ter_waarden" localSheetId="24">#REF!</definedName>
    <definedName name="tabel_90ter_waarden">#REF!</definedName>
    <definedName name="tabel_9bis_waarden" localSheetId="13">#REF!</definedName>
    <definedName name="tabel_9bis_waarden" localSheetId="14">#REF!</definedName>
    <definedName name="tabel_9bis_waarden" localSheetId="19">#REF!</definedName>
    <definedName name="tabel_9bis_waarden" localSheetId="4">#REF!</definedName>
    <definedName name="tabel_9bis_waarden" localSheetId="9">#REF!</definedName>
    <definedName name="tabel_9bis_waarden" localSheetId="29">#REF!</definedName>
    <definedName name="tabel_9bis_waarden" localSheetId="24">#REF!</definedName>
    <definedName name="tabel_9bis_waarden">#REF!</definedName>
    <definedName name="tabel_9bisW_waarden" localSheetId="13">#REF!</definedName>
    <definedName name="tabel_9bisW_waarden" localSheetId="14">#REF!</definedName>
    <definedName name="tabel_9bisW_waarden" localSheetId="19">#REF!</definedName>
    <definedName name="tabel_9bisW_waarden" localSheetId="4">#REF!</definedName>
    <definedName name="tabel_9bisW_waarden" localSheetId="9">#REF!</definedName>
    <definedName name="tabel_9bisW_waarden" localSheetId="29">#REF!</definedName>
    <definedName name="tabel_9bisW_waarden" localSheetId="24">#REF!</definedName>
    <definedName name="tabel_9bisW_waarden">#REF!</definedName>
    <definedName name="tabel_9ter_waarden" localSheetId="13">#REF!</definedName>
    <definedName name="tabel_9ter_waarden" localSheetId="14">#REF!</definedName>
    <definedName name="tabel_9ter_waarden" localSheetId="19">#REF!</definedName>
    <definedName name="tabel_9ter_waarden" localSheetId="4">#REF!</definedName>
    <definedName name="tabel_9ter_waarden" localSheetId="9">#REF!</definedName>
    <definedName name="tabel_9ter_waarden" localSheetId="29">#REF!</definedName>
    <definedName name="tabel_9ter_waarden" localSheetId="24">#REF!</definedName>
    <definedName name="tabel_9ter_waarden">#REF!</definedName>
    <definedName name="tabel_9terW_waarden" localSheetId="13">#REF!</definedName>
    <definedName name="tabel_9terW_waarden" localSheetId="14">#REF!</definedName>
    <definedName name="tabel_9terW_waarden" localSheetId="19">#REF!</definedName>
    <definedName name="tabel_9terW_waarden" localSheetId="4">#REF!</definedName>
    <definedName name="tabel_9terW_waarden" localSheetId="9">#REF!</definedName>
    <definedName name="tabel_9terW_waarden" localSheetId="29">#REF!</definedName>
    <definedName name="tabel_9terW_waarden" localSheetId="24">#REF!</definedName>
    <definedName name="tabel_9terW_waarden">#REF!</definedName>
    <definedName name="tabel_9w_waarden" localSheetId="13">#REF!</definedName>
    <definedName name="tabel_9w_waarden" localSheetId="14">#REF!</definedName>
    <definedName name="tabel_9w_waarden" localSheetId="19">#REF!</definedName>
    <definedName name="tabel_9w_waarden" localSheetId="4">#REF!</definedName>
    <definedName name="tabel_9w_waarden" localSheetId="9">#REF!</definedName>
    <definedName name="tabel_9w_waarden" localSheetId="29">#REF!</definedName>
    <definedName name="tabel_9w_waarden" localSheetId="24">#REF!</definedName>
    <definedName name="tabel_9w_waarden">#REF!</definedName>
    <definedName name="Vraag1" localSheetId="13">#REF!</definedName>
    <definedName name="Vraag1" localSheetId="14">#REF!</definedName>
    <definedName name="Vraag1" localSheetId="19">#REF!</definedName>
    <definedName name="Vraag1" localSheetId="4">#REF!</definedName>
    <definedName name="Vraag1" localSheetId="9">#REF!</definedName>
    <definedName name="Vraag1" localSheetId="29">#REF!</definedName>
    <definedName name="Vraag1" localSheetId="24">#REF!</definedName>
    <definedName name="Vraag1">#REF!</definedName>
    <definedName name="wrn.fr." localSheetId="13" hidden="1">{"fr (tableau 1)",#N/A,FALSE,"tabel 1 sect_lftd";"fr (tableau 2)",#N/A,FALSE,"tabel 2 act-lftd";"fr (tableau 3)",#N/A,FALSE,"tabel 3 act-sectr_T";"fr (tableau 4)",#N/A,FALSE,"tabel 4 act-sectr";"fr (tableau 5)",#N/A,FALSE,"tabel 5 act-hfdv";"fr (tableau 6)",#N/A,FALSE,"tabel 6 hfdv-lftd";"fr (tableau 7)",#N/A,FALSE,"tabel 7 act-dagl";"fr (tableau 7bis)",#N/A,FALSE,"tabel 7 act-daglbis";"fr (tableau 7ter)",#N/A,FALSE,"tabel 7 act-daglter";"fr (tableau 7quater)",#N/A,FALSE,"tabel 7 act-daglquater";"fr (tableau 8)",#N/A,FALSE,"tabel 8 typprest_act";"fr (tableau 8bis)",#N/A,FALSE,"tabel 8 typprest_act_bis";"fr (tableau 8ter)",#N/A,FALSE,"tabel 8 typprest_act_ter";"fr (tableau 9)",#N/A,FALSE,"tabel 9 act-dim";"fr (tableau 9bis)",#N/A,FALSE,"tabel 9 act-dim_bis";"fr (tableau 9ter)",#N/A,FALSE,"tabel 9 act-dim_ter";"fr (tableau 10)",#N/A,FALSE,"tabel 10 typprest_lftd";"fr (tableau 10bis)",#N/A,FALSE,"tabel 10 typprest_lftd_bis";"fr (tableau 10ter)",#N/A,FALSE,"tabel 10 typprest_lftd_ter"}</definedName>
    <definedName name="wrn.fr." localSheetId="25" hidden="1">{"fr (tabel 1)",#N/A,FALSE,"tabel 1 sect_lftd";"fr (tabel1bis)",#N/A,FALSE,"tabel 1 sect_lftd_bis";"fr (tabel1ter)",#N/A,FALSE,"tabel 1 sect_lftd_ter";"fr (tabel 2)",#N/A,FALSE,"tabel 2 act-lftd";"fr (tabel 3)",#N/A,FALSE,"tabel 3 act-sectr_T";"fr (tabel 4)",#N/A,FALSE,"tabel 4 act-sectr_T";"fr (tabel 4bis)",#N/A,FALSE,"tabel 4 act-sectr_Tbis";"fr (tabel 4ter)",#N/A,FALSE,"tabel 4 act-sectr_Tter";"fr (tabel 5)",#N/A,FALSE,"tabel 5 act_imp_v";"fr (tabel 5bis)",#N/A,FALSE,"tabel 5 act_imp_v bis";"fr (tabel 5ter)",#N/A,FALSE,"tabel 5 act_imp_vter";"fr (tabel 6)",#N/A,FALSE,"tabel 6 act-hfdv";"fr (tabel 7)",#N/A,FALSE,"tabel 7 hfdv-lftd"}</definedName>
    <definedName name="wrn.fr." localSheetId="26" hidden="1">{"fr (tabel 1)",#N/A,FALSE,"tabel 1 sect_lftd";"fr (tabel1bis)",#N/A,FALSE,"tabel 1 sect_lftd_bis";"fr (tabel1ter)",#N/A,FALSE,"tabel 1 sect_lftd_ter";"fr (tabel 2)",#N/A,FALSE,"tabel 2 act-lftd";"fr (tabel 3)",#N/A,FALSE,"tabel 3 act-sectr_T";"fr (tabel 4)",#N/A,FALSE,"tabel 4 act-sectr_T";"fr (tabel 4bis)",#N/A,FALSE,"tabel 4 act-sectr_Tbis";"fr (tabel 4ter)",#N/A,FALSE,"tabel 4 act-sectr_Tter";"fr (tabel 5)",#N/A,FALSE,"tabel 5 act_imp_v";"fr (tabel 5bis)",#N/A,FALSE,"tabel 5 act_imp_v bis";"fr (tabel 5ter)",#N/A,FALSE,"tabel 5 act_imp_vter";"fr (tabel 6)",#N/A,FALSE,"tabel 6 act-hfdv";"fr (tabel 7)",#N/A,FALSE,"tabel 7 hfdv-lftd"}</definedName>
    <definedName name="wrn.fr." localSheetId="27" hidden="1">{"fr (tabel 1)",#N/A,FALSE,"tabel 1 sect_lftd";"fr (tabel1bis)",#N/A,FALSE,"tabel 1 sect_lftd_bis";"fr (tabel1ter)",#N/A,FALSE,"tabel 1 sect_lftd_ter";"fr (tabel 2)",#N/A,FALSE,"tabel 2 act-lftd";"fr (tabel 3)",#N/A,FALSE,"tabel 3 act-sectr_T";"fr (tabel 4)",#N/A,FALSE,"tabel 4 act-sectr_T";"fr (tabel 4bis)",#N/A,FALSE,"tabel 4 act-sectr_Tbis";"fr (tabel 4ter)",#N/A,FALSE,"tabel 4 act-sectr_Tter";"fr (tabel 5)",#N/A,FALSE,"tabel 5 act_imp_v";"fr (tabel 5bis)",#N/A,FALSE,"tabel 5 act_imp_v bis";"fr (tabel 5ter)",#N/A,FALSE,"tabel 5 act_imp_vter";"fr (tabel 6)",#N/A,FALSE,"tabel 6 act-hfdv";"fr (tabel 7)",#N/A,FALSE,"tabel 7 hfdv-lftd"}</definedName>
    <definedName name="wrn.fr." localSheetId="28" hidden="1">{"fr (tabel 1)",#N/A,FALSE,"tabel 1 sect_lftd";"fr (tabel1bis)",#N/A,FALSE,"tabel 1 sect_lftd_bis";"fr (tabel1ter)",#N/A,FALSE,"tabel 1 sect_lftd_ter";"fr (tabel 2)",#N/A,FALSE,"tabel 2 act-lftd";"fr (tabel 3)",#N/A,FALSE,"tabel 3 act-sectr_T";"fr (tabel 4)",#N/A,FALSE,"tabel 4 act-sectr_T";"fr (tabel 4bis)",#N/A,FALSE,"tabel 4 act-sectr_Tbis";"fr (tabel 4ter)",#N/A,FALSE,"tabel 4 act-sectr_Tter";"fr (tabel 5)",#N/A,FALSE,"tabel 5 act_imp_v";"fr (tabel 5bis)",#N/A,FALSE,"tabel 5 act_imp_v bis";"fr (tabel 5ter)",#N/A,FALSE,"tabel 5 act_imp_vter";"fr (tabel 6)",#N/A,FALSE,"tabel 6 act-hfdv";"fr (tabel 7)",#N/A,FALSE,"tabel 7 hfdv-lftd"}</definedName>
    <definedName name="wrn.fr." localSheetId="29" hidden="1">{"fr (tabel 1)",#N/A,FALSE,"tabel 1 sect_lftd";"fr (tabel1bis)",#N/A,FALSE,"tabel 1 sect_lftd_bis";"fr (tabel1ter)",#N/A,FALSE,"tabel 1 sect_lftd_ter";"fr (tabel 2)",#N/A,FALSE,"tabel 2 act-lftd";"fr (tabel 3)",#N/A,FALSE,"tabel 3 act-sectr_T";"fr (tabel 4)",#N/A,FALSE,"tabel 4 act-sectr_T";"fr (tabel 4bis)",#N/A,FALSE,"tabel 4 act-sectr_Tbis";"fr (tabel 4ter)",#N/A,FALSE,"tabel 4 act-sectr_Tter";"fr (tabel 5)",#N/A,FALSE,"tabel 5 act_imp_v";"fr (tabel 5bis)",#N/A,FALSE,"tabel 5 act_imp_v bis";"fr (tabel 5ter)",#N/A,FALSE,"tabel 5 act_imp_vter";"fr (tabel 6)",#N/A,FALSE,"tabel 6 act-hfdv";"fr (tabel 7)",#N/A,FALSE,"tabel 7 hfdv-lftd"}</definedName>
    <definedName name="wrn.fr." hidden="1">{"fr (tableau 1)",#N/A,FALSE,"tabel 1 sect_lftd";"fr (tableau 2)",#N/A,FALSE,"tabel 2 act-lftd";"fr (tableau 3)",#N/A,FALSE,"tabel 3 act-sectr_T";"fr (tableau 4)",#N/A,FALSE,"tabel 4 act-sectr";"fr (tableau 5)",#N/A,FALSE,"tabel 5 act-hfdv";"fr (tableau 6)",#N/A,FALSE,"tabel 6 hfdv-lftd";"fr (tableau 7)",#N/A,FALSE,"tabel 7 act-dagl";"fr (tableau 7bis)",#N/A,FALSE,"tabel 7 act-daglbis";"fr (tableau 7ter)",#N/A,FALSE,"tabel 7 act-daglter";"fr (tableau 7quater)",#N/A,FALSE,"tabel 7 act-daglquater";"fr (tableau 8)",#N/A,FALSE,"tabel 8 typprest_act";"fr (tableau 8bis)",#N/A,FALSE,"tabel 8 typprest_act_bis";"fr (tableau 8ter)",#N/A,FALSE,"tabel 8 typprest_act_ter";"fr (tableau 9)",#N/A,FALSE,"tabel 9 act-dim";"fr (tableau 9bis)",#N/A,FALSE,"tabel 9 act-dim_bis";"fr (tableau 9ter)",#N/A,FALSE,"tabel 9 act-dim_ter";"fr (tableau 10)",#N/A,FALSE,"tabel 10 typprest_lftd";"fr (tableau 10bis)",#N/A,FALSE,"tabel 10 typprest_lftd_bis";"fr (tableau 10ter)",#N/A,FALSE,"tabel 10 typprest_lftd_ter"}</definedName>
    <definedName name="wrn.Frans." localSheetId="13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wrn.Frans." localSheetId="26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wrn.Frans." localSheetId="27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wrn.Frans." localSheetId="28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wrn.Frans." localSheetId="29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wrn.Frans.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wrn.liggend." localSheetId="10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11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12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13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14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15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16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17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18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19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5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6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7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8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9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26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27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28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29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21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22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23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24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nederl." localSheetId="25" hidden="1">{"nl (tabel 1)",#N/A,FALSE,"tabel 1 sect_lftd";"nl (tabel 1bis)",#N/A,FALSE,"tabel 1 sect_lftd_bis";"nl (tabel 1ter)",#N/A,FALSE,"tabel 1 sect_lftd_ter";"nl (tabel 2)",#N/A,FALSE,"tabel 2 act-lftd";"nl (tabel 3)",#N/A,FALSE,"tabel 3 act-sectr_T";"nl (tabel 4)",#N/A,FALSE,"tabel 4 act-sectr_T";"nl (tabel 4bis)",#N/A,FALSE,"tabel 4 act-sectr_Tbis";"nl (tabel 4ter)",#N/A,FALSE,"tabel 4 act-sectr_Tter";"nl (tabel 5)",#N/A,FALSE,"tabel 5 act_imp_v";"nl (tabel 5bis)",#N/A,FALSE,"tabel 5 act_imp_v bis";"nl (tabel 5ter)",#N/A,FALSE,"tabel 5 act_imp_vter";"nl (tabel 6)",#N/A,FALSE,"tabel 6 act-hfdv";"nl (tabel 7)",#N/A,FALSE,"tabel 7 hfdv-lftd"}</definedName>
    <definedName name="wrn.nederl." localSheetId="26" hidden="1">{"nl (tabel 1)",#N/A,FALSE,"tabel 1 sect_lftd";"nl (tabel 1bis)",#N/A,FALSE,"tabel 1 sect_lftd_bis";"nl (tabel 1ter)",#N/A,FALSE,"tabel 1 sect_lftd_ter";"nl (tabel 2)",#N/A,FALSE,"tabel 2 act-lftd";"nl (tabel 3)",#N/A,FALSE,"tabel 3 act-sectr_T";"nl (tabel 4)",#N/A,FALSE,"tabel 4 act-sectr_T";"nl (tabel 4bis)",#N/A,FALSE,"tabel 4 act-sectr_Tbis";"nl (tabel 4ter)",#N/A,FALSE,"tabel 4 act-sectr_Tter";"nl (tabel 5)",#N/A,FALSE,"tabel 5 act_imp_v";"nl (tabel 5bis)",#N/A,FALSE,"tabel 5 act_imp_v bis";"nl (tabel 5ter)",#N/A,FALSE,"tabel 5 act_imp_vter";"nl (tabel 6)",#N/A,FALSE,"tabel 6 act-hfdv";"nl (tabel 7)",#N/A,FALSE,"tabel 7 hfdv-lftd"}</definedName>
    <definedName name="wrn.nederl." localSheetId="27" hidden="1">{"nl (tabel 1)",#N/A,FALSE,"tabel 1 sect_lftd";"nl (tabel 1bis)",#N/A,FALSE,"tabel 1 sect_lftd_bis";"nl (tabel 1ter)",#N/A,FALSE,"tabel 1 sect_lftd_ter";"nl (tabel 2)",#N/A,FALSE,"tabel 2 act-lftd";"nl (tabel 3)",#N/A,FALSE,"tabel 3 act-sectr_T";"nl (tabel 4)",#N/A,FALSE,"tabel 4 act-sectr_T";"nl (tabel 4bis)",#N/A,FALSE,"tabel 4 act-sectr_Tbis";"nl (tabel 4ter)",#N/A,FALSE,"tabel 4 act-sectr_Tter";"nl (tabel 5)",#N/A,FALSE,"tabel 5 act_imp_v";"nl (tabel 5bis)",#N/A,FALSE,"tabel 5 act_imp_v bis";"nl (tabel 5ter)",#N/A,FALSE,"tabel 5 act_imp_vter";"nl (tabel 6)",#N/A,FALSE,"tabel 6 act-hfdv";"nl (tabel 7)",#N/A,FALSE,"tabel 7 hfdv-lftd"}</definedName>
    <definedName name="wrn.nederl." localSheetId="28" hidden="1">{"nl (tabel 1)",#N/A,FALSE,"tabel 1 sect_lftd";"nl (tabel 1bis)",#N/A,FALSE,"tabel 1 sect_lftd_bis";"nl (tabel 1ter)",#N/A,FALSE,"tabel 1 sect_lftd_ter";"nl (tabel 2)",#N/A,FALSE,"tabel 2 act-lftd";"nl (tabel 3)",#N/A,FALSE,"tabel 3 act-sectr_T";"nl (tabel 4)",#N/A,FALSE,"tabel 4 act-sectr_T";"nl (tabel 4bis)",#N/A,FALSE,"tabel 4 act-sectr_Tbis";"nl (tabel 4ter)",#N/A,FALSE,"tabel 4 act-sectr_Tter";"nl (tabel 5)",#N/A,FALSE,"tabel 5 act_imp_v";"nl (tabel 5bis)",#N/A,FALSE,"tabel 5 act_imp_v bis";"nl (tabel 5ter)",#N/A,FALSE,"tabel 5 act_imp_vter";"nl (tabel 6)",#N/A,FALSE,"tabel 6 act-hfdv";"nl (tabel 7)",#N/A,FALSE,"tabel 7 hfdv-lftd"}</definedName>
    <definedName name="wrn.nederl." localSheetId="29" hidden="1">{"nl (tabel 1)",#N/A,FALSE,"tabel 1 sect_lftd";"nl (tabel 1bis)",#N/A,FALSE,"tabel 1 sect_lftd_bis";"nl (tabel 1ter)",#N/A,FALSE,"tabel 1 sect_lftd_ter";"nl (tabel 2)",#N/A,FALSE,"tabel 2 act-lftd";"nl (tabel 3)",#N/A,FALSE,"tabel 3 act-sectr_T";"nl (tabel 4)",#N/A,FALSE,"tabel 4 act-sectr_T";"nl (tabel 4bis)",#N/A,FALSE,"tabel 4 act-sectr_Tbis";"nl (tabel 4ter)",#N/A,FALSE,"tabel 4 act-sectr_Tter";"nl (tabel 5)",#N/A,FALSE,"tabel 5 act_imp_v";"nl (tabel 5bis)",#N/A,FALSE,"tabel 5 act_imp_v bis";"nl (tabel 5ter)",#N/A,FALSE,"tabel 5 act_imp_vter";"nl (tabel 6)",#N/A,FALSE,"tabel 6 act-hfdv";"nl (tabel 7)",#N/A,FALSE,"tabel 7 hfdv-lftd"}</definedName>
    <definedName name="wrn.Nederlands." localSheetId="13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wrn.Nederlands." localSheetId="26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wrn.Nederlands." localSheetId="27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wrn.Nederlands." localSheetId="28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wrn.Nederlands." localSheetId="29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wrn.Nederlands.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wrn.nl." localSheetId="13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act-dagl";"nl (tabel 7bis)",#N/A,FALSE,"tabel 7 act-daglbis";"nl (tabel 7ter)",#N/A,FALSE,"tabel 7 act-daglter";"nl (tabel 7quater)",#N/A,FALSE,"tabel 7 act-daglquater";"nl (tabel 8)",#N/A,FALSE,"tabel 8 typprest_act";"nl (tabel 8bis)",#N/A,FALSE,"tabel 8 typprest_act_bis";"nl (tabel 8ter)",#N/A,FALSE,"tabel 8 typprest_act_ter";"nl (tabel 9)",#N/A,FALSE,"tabel 9 act-dim";"nl (tabel 9bis)",#N/A,FALSE,"tabel 9 act-dim_bis";"nl (tabel 9ter)",#N/A,FALSE,"tabel 9 act-dim_ter";"nl (tabel 10)",#N/A,FALSE,"tabel 10 typprest_lftd";"nl (tabel 10bis)",#N/A,FALSE,"tabel 10 typprest_lftd_bis";"nl (tabel 10ter)",#N/A,FALSE,"tabel 10 typprest_lftd_ter"}</definedName>
    <definedName name="wrn.nl." localSheetId="25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typprest_hfdv";"nl (tabel 7bis)",#N/A,FALSE,"tabel 7 typprest_hfdv_bis";"nl (tabel 7ter)",#N/A,FALSE,"tabel 7 typprest_hfdv_ter";"nl (tableau 8)",#N/A,FALSE,"tabel 8 typprest_lftd";"nl (tableau 8bis)",#N/A,FALSE,"tabel 8 typprest_lftd_bis";"nl (tableau 8ter)",#N/A,FALSE,"tabel 8 typprest_lftd_ter"}</definedName>
    <definedName name="wrn.nl." localSheetId="26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typprest_hfdv";"nl (tabel 7bis)",#N/A,FALSE,"tabel 7 typprest_hfdv_bis";"nl (tabel 7ter)",#N/A,FALSE,"tabel 7 typprest_hfdv_ter";"nl (tableau 8)",#N/A,FALSE,"tabel 8 typprest_lftd";"nl (tableau 8bis)",#N/A,FALSE,"tabel 8 typprest_lftd_bis";"nl (tableau 8ter)",#N/A,FALSE,"tabel 8 typprest_lftd_ter"}</definedName>
    <definedName name="wrn.nl." localSheetId="27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typprest_hfdv";"nl (tabel 7bis)",#N/A,FALSE,"tabel 7 typprest_hfdv_bis";"nl (tabel 7ter)",#N/A,FALSE,"tabel 7 typprest_hfdv_ter";"nl (tableau 8)",#N/A,FALSE,"tabel 8 typprest_lftd";"nl (tableau 8bis)",#N/A,FALSE,"tabel 8 typprest_lftd_bis";"nl (tableau 8ter)",#N/A,FALSE,"tabel 8 typprest_lftd_ter"}</definedName>
    <definedName name="wrn.nl." localSheetId="28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typprest_hfdv";"nl (tabel 7bis)",#N/A,FALSE,"tabel 7 typprest_hfdv_bis";"nl (tabel 7ter)",#N/A,FALSE,"tabel 7 typprest_hfdv_ter";"nl (tableau 8)",#N/A,FALSE,"tabel 8 typprest_lftd";"nl (tableau 8bis)",#N/A,FALSE,"tabel 8 typprest_lftd_bis";"nl (tableau 8ter)",#N/A,FALSE,"tabel 8 typprest_lftd_ter"}</definedName>
    <definedName name="wrn.nl." localSheetId="29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typprest_hfdv";"nl (tabel 7bis)",#N/A,FALSE,"tabel 7 typprest_hfdv_bis";"nl (tabel 7ter)",#N/A,FALSE,"tabel 7 typprest_hfdv_ter";"nl (tableau 8)",#N/A,FALSE,"tabel 8 typprest_lftd";"nl (tableau 8bis)",#N/A,FALSE,"tabel 8 typprest_lftd_bis";"nl (tableau 8ter)",#N/A,FALSE,"tabel 8 typprest_lftd_ter"}</definedName>
    <definedName name="wrn.nl.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act-dagl";"nl (tabel 7bis)",#N/A,FALSE,"tabel 7 act-daglbis";"nl (tabel 7ter)",#N/A,FALSE,"tabel 7 act-daglter";"nl (tabel 7quater)",#N/A,FALSE,"tabel 7 act-daglquater";"nl (tabel 8)",#N/A,FALSE,"tabel 8 typprest_act";"nl (tabel 8bis)",#N/A,FALSE,"tabel 8 typprest_act_bis";"nl (tabel 8ter)",#N/A,FALSE,"tabel 8 typprest_act_ter";"nl (tabel 9)",#N/A,FALSE,"tabel 9 act-dim";"nl (tabel 9bis)",#N/A,FALSE,"tabel 9 act-dim_bis";"nl (tabel 9ter)",#N/A,FALSE,"tabel 9 act-dim_ter";"nl (tabel 10)",#N/A,FALSE,"tabel 10 typprest_lftd";"nl (tabel 10bis)",#N/A,FALSE,"tabel 10 typprest_lftd_bis";"nl (tabel 10ter)",#N/A,FALSE,"tabel 10 typprest_lftd_ter"}</definedName>
    <definedName name="wrn.Secrétariats._.sociaux._.1995._.Sociale._.secretariaten." localSheetId="13" hidden="1">{#N/A,#N/A,TRUE,"Français";#N/A,#N/A,TRUE,"Nederlands"}</definedName>
    <definedName name="wrn.Secrétariats._.sociaux._.1995._.Sociale._.secretariaten." localSheetId="5" hidden="1">{#N/A,#N/A,TRUE,"Français";#N/A,#N/A,TRUE,"Nederlands"}</definedName>
    <definedName name="wrn.Secrétariats._.sociaux._.1995._.Sociale._.secretariaten." localSheetId="6" hidden="1">{#N/A,#N/A,TRUE,"Français";#N/A,#N/A,TRUE,"Nederlands"}</definedName>
    <definedName name="wrn.Secrétariats._.sociaux._.1995._.Sociale._.secretariaten." localSheetId="7" hidden="1">{#N/A,#N/A,TRUE,"Français";#N/A,#N/A,TRUE,"Nederlands"}</definedName>
    <definedName name="wrn.Secrétariats._.sociaux._.1995._.Sociale._.secretariaten." localSheetId="8" hidden="1">{#N/A,#N/A,TRUE,"Français";#N/A,#N/A,TRUE,"Nederlands"}</definedName>
    <definedName name="wrn.Secrétariats._.sociaux._.1995._.Sociale._.secretariaten." localSheetId="9" hidden="1">{#N/A,#N/A,TRUE,"Français";#N/A,#N/A,TRUE,"Nederlands"}</definedName>
    <definedName name="wrn.Secrétariats._.sociaux._.1995._.Sociale._.secretariaten." localSheetId="26" hidden="1">{#N/A,#N/A,TRUE,"Français";#N/A,#N/A,TRUE,"Nederlands"}</definedName>
    <definedName name="wrn.Secrétariats._.sociaux._.1995._.Sociale._.secretariaten." localSheetId="27" hidden="1">{#N/A,#N/A,TRUE,"Français";#N/A,#N/A,TRUE,"Nederlands"}</definedName>
    <definedName name="wrn.Secrétariats._.sociaux._.1995._.Sociale._.secretariaten." localSheetId="28" hidden="1">{#N/A,#N/A,TRUE,"Français";#N/A,#N/A,TRUE,"Nederlands"}</definedName>
    <definedName name="wrn.Secrétariats._.sociaux._.1995._.Sociale._.secretariaten." localSheetId="29" hidden="1">{#N/A,#N/A,TRUE,"Français";#N/A,#N/A,TRUE,"Nederlands"}</definedName>
    <definedName name="wrn.Secrétariats._.sociaux._.1995._.Sociale._.secretariaten." localSheetId="21" hidden="1">{#N/A,#N/A,TRUE,"Français";#N/A,#N/A,TRUE,"Nederlands"}</definedName>
    <definedName name="wrn.Secrétariats._.sociaux._.1995._.Sociale._.secretariaten." localSheetId="22" hidden="1">{#N/A,#N/A,TRUE,"Français";#N/A,#N/A,TRUE,"Nederlands"}</definedName>
    <definedName name="wrn.Secrétariats._.sociaux._.1995._.Sociale._.secretariaten." localSheetId="23" hidden="1">{#N/A,#N/A,TRUE,"Français";#N/A,#N/A,TRUE,"Nederlands"}</definedName>
    <definedName name="wrn.Secrétariats._.sociaux._.1995._.Sociale._.secretariaten." localSheetId="24" hidden="1">{#N/A,#N/A,TRUE,"Français";#N/A,#N/A,TRUE,"Nederlands"}</definedName>
    <definedName name="wrn.Secrétariats._.sociaux._.1995._.Sociale._.secretariaten." hidden="1">{#N/A,#N/A,TRUE,"Français";#N/A,#N/A,TRUE,"Nederlands"}</definedName>
    <definedName name="wrn.staand." localSheetId="10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11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12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13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14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15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16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17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18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19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5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6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7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8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9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26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27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28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29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21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22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23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24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vu.fr." localSheetId="25" hidden="1">{TRUE,TRUE,-0.8,-17,618,363.6,FALSE,TRUE,TRUE,TRUE,0,1,#N/A,4,#N/A,12.2873563218391,16.7454545454545,1,FALSE,FALSE,3,TRUE,1,FALSE,75,"Swvu.fr.","ACwvu.fr.",#N/A,FALSE,FALSE,0.590551181102362,0.590551181102362,0.88,0.78740157480315,2,"","&amp;L&amp;A&amp;R&amp;F",TRUE,FALSE,FALSE,FALSE,1,51,#N/A,#N/A,FALSE,FALSE,"Rwvu.fr.","Cwvu.fr.",FALSE,FALSE,TRUE,9,65532,65532,FALSE,FALSE,TRUE,TRUE,TRUE}</definedName>
    <definedName name="wvu.fr." localSheetId="26" hidden="1">{TRUE,TRUE,-0.8,-17,618,363.6,FALSE,TRUE,TRUE,TRUE,0,1,#N/A,4,#N/A,12.2873563218391,16.7454545454545,1,FALSE,FALSE,3,TRUE,1,FALSE,75,"Swvu.fr.","ACwvu.fr.",#N/A,FALSE,FALSE,0.590551181102362,0.590551181102362,0.88,0.78740157480315,2,"","&amp;L&amp;A&amp;R&amp;F",TRUE,FALSE,FALSE,FALSE,1,51,#N/A,#N/A,FALSE,FALSE,"Rwvu.fr.","Cwvu.fr.",FALSE,FALSE,TRUE,9,65532,65532,FALSE,FALSE,TRUE,TRUE,TRUE}</definedName>
    <definedName name="wvu.fr." localSheetId="27" hidden="1">{TRUE,TRUE,-0.8,-17,618,363.6,FALSE,TRUE,TRUE,TRUE,0,1,#N/A,4,#N/A,12.2873563218391,16.7454545454545,1,FALSE,FALSE,3,TRUE,1,FALSE,75,"Swvu.fr.","ACwvu.fr.",#N/A,FALSE,FALSE,0.590551181102362,0.590551181102362,0.88,0.78740157480315,2,"","&amp;L&amp;A&amp;R&amp;F",TRUE,FALSE,FALSE,FALSE,1,51,#N/A,#N/A,FALSE,FALSE,"Rwvu.fr.","Cwvu.fr.",FALSE,FALSE,TRUE,9,65532,65532,FALSE,FALSE,TRUE,TRUE,TRUE}</definedName>
    <definedName name="wvu.fr." localSheetId="28" hidden="1">{TRUE,TRUE,-0.8,-17,618,363.6,FALSE,TRUE,TRUE,TRUE,0,1,#N/A,4,#N/A,12.2873563218391,16.7454545454545,1,FALSE,FALSE,3,TRUE,1,FALSE,75,"Swvu.fr.","ACwvu.fr.",#N/A,FALSE,FALSE,0.590551181102362,0.590551181102362,0.88,0.78740157480315,2,"","&amp;L&amp;A&amp;R&amp;F",TRUE,FALSE,FALSE,FALSE,1,51,#N/A,#N/A,FALSE,FALSE,"Rwvu.fr.","Cwvu.fr.",FALSE,FALSE,TRUE,9,65532,65532,FALSE,FALSE,TRUE,TRUE,TRUE}</definedName>
    <definedName name="wvu.fr." localSheetId="29" hidden="1">{TRUE,TRUE,-0.8,-17,618,363.6,FALSE,TRUE,TRUE,TRUE,0,1,#N/A,4,#N/A,12.2873563218391,16.7454545454545,1,FALSE,FALSE,3,TRUE,1,FALSE,75,"Swvu.fr.","ACwvu.fr.",#N/A,FALSE,FALSE,0.590551181102362,0.590551181102362,0.88,0.78740157480315,2,"","&amp;L&amp;A&amp;R&amp;F",TRUE,FALSE,FALSE,FALSE,1,51,#N/A,#N/A,FALSE,FALSE,"Rwvu.fr.","Cwvu.fr.",FALSE,FALSE,TRUE,9,65532,65532,FALSE,FALSE,TRUE,TRUE,TRUE}</definedName>
    <definedName name="wvu.nl." localSheetId="25" hidden="1">{TRUE,TRUE,-0.8,-17,618,364.2,FALSE,TRUE,TRUE,TRUE,0,1,#N/A,1,#N/A,11.78,21.6,1,FALSE,FALSE,3,TRUE,1,FALSE,75,"Swvu.nl.","ACwvu.nl.",#N/A,FALSE,FALSE,0.196850393700787,0.78740157480315,0.984251968503937,0.984251968503937,2,"","",TRUE,FALSE,FALSE,FALSE,1,#N/A,1,2,FALSE,FALSE,"Rwvu.nl.","Cwvu.nl.",FALSE,FALSE,FALSE,9,#N/A,#N/A,FALSE,FALSE,TRUE,TRUE,TRUE}</definedName>
    <definedName name="wvu.nl." localSheetId="26" hidden="1">{TRUE,TRUE,-0.8,-17,618,364.2,FALSE,TRUE,TRUE,TRUE,0,1,#N/A,1,#N/A,11.78,21.6,1,FALSE,FALSE,3,TRUE,1,FALSE,75,"Swvu.nl.","ACwvu.nl.",#N/A,FALSE,FALSE,0.196850393700787,0.78740157480315,0.984251968503937,0.984251968503937,2,"","",TRUE,FALSE,FALSE,FALSE,1,#N/A,1,2,FALSE,FALSE,"Rwvu.nl.","Cwvu.nl.",FALSE,FALSE,FALSE,9,#N/A,#N/A,FALSE,FALSE,TRUE,TRUE,TRUE}</definedName>
    <definedName name="wvu.nl." localSheetId="27" hidden="1">{TRUE,TRUE,-0.8,-17,618,364.2,FALSE,TRUE,TRUE,TRUE,0,1,#N/A,1,#N/A,11.78,21.6,1,FALSE,FALSE,3,TRUE,1,FALSE,75,"Swvu.nl.","ACwvu.nl.",#N/A,FALSE,FALSE,0.196850393700787,0.78740157480315,0.984251968503937,0.984251968503937,2,"","",TRUE,FALSE,FALSE,FALSE,1,#N/A,1,2,FALSE,FALSE,"Rwvu.nl.","Cwvu.nl.",FALSE,FALSE,FALSE,9,#N/A,#N/A,FALSE,FALSE,TRUE,TRUE,TRUE}</definedName>
    <definedName name="wvu.nl." localSheetId="28" hidden="1">{TRUE,TRUE,-0.8,-17,618,364.2,FALSE,TRUE,TRUE,TRUE,0,1,#N/A,1,#N/A,11.78,21.6,1,FALSE,FALSE,3,TRUE,1,FALSE,75,"Swvu.nl.","ACwvu.nl.",#N/A,FALSE,FALSE,0.196850393700787,0.78740157480315,0.984251968503937,0.984251968503937,2,"","",TRUE,FALSE,FALSE,FALSE,1,#N/A,1,2,FALSE,FALSE,"Rwvu.nl.","Cwvu.nl.",FALSE,FALSE,FALSE,9,#N/A,#N/A,FALSE,FALSE,TRUE,TRUE,TRUE}</definedName>
    <definedName name="wvu.nl." localSheetId="29" hidden="1">{TRUE,TRUE,-0.8,-17,618,364.2,FALSE,TRUE,TRUE,TRUE,0,1,#N/A,1,#N/A,11.78,21.6,1,FALSE,FALSE,3,TRUE,1,FALSE,75,"Swvu.nl.","ACwvu.nl.",#N/A,FALSE,FALSE,0.196850393700787,0.78740157480315,0.984251968503937,0.984251968503937,2,"","",TRUE,FALSE,FALSE,FALSE,1,#N/A,1,2,FALSE,FALSE,"Rwvu.nl.","Cwvu.nl.",FALSE,FALSE,FALSE,9,#N/A,#N/A,FALSE,FALSE,TRUE,TRUE,TRUE}</definedName>
    <definedName name="wvu.Tabel._.2._.nl." localSheetId="5" hidden="1">{TRUE,TRUE,-2,-18.2,620.4,366,FALSE,TRUE,TRUE,TRUE,0,4,#N/A,4,#N/A,9.94202898550725,30.7,1,FALSE,FALSE,3,TRUE,1,FALSE,75,"Swvu.Tabel._.2._.nl.","ACwvu.Tabel._.2._.nl.",#N/A,FALSE,FALSE,0.590551181102362,0.590551181102362,0.984251968503937,0.78740157480315,2,"","",TRUE,FALSE,FALSE,FALSE,1,#N/A,1,#N/A,FALSE,FALSE,"Rwvu.Tabel._.2._.nl.","Cwvu.Tabel._.2._.nl.",FALSE,FALSE,FALSE,9,#N/A,#N/A,FALSE,FALSE,TRUE,TRUE,TRUE}</definedName>
    <definedName name="wvu.Tabel._.2._.nl." localSheetId="6" hidden="1">{TRUE,TRUE,-2,-18.2,620.4,366,FALSE,TRUE,TRUE,TRUE,0,4,#N/A,4,#N/A,9.94202898550725,30.7,1,FALSE,FALSE,3,TRUE,1,FALSE,75,"Swvu.Tabel._.2._.nl.","ACwvu.Tabel._.2._.nl.",#N/A,FALSE,FALSE,0.590551181102362,0.590551181102362,0.984251968503937,0.78740157480315,2,"","",TRUE,FALSE,FALSE,FALSE,1,#N/A,1,#N/A,FALSE,FALSE,"Rwvu.Tabel._.2._.nl.","Cwvu.Tabel._.2._.nl.",FALSE,FALSE,FALSE,9,#N/A,#N/A,FALSE,FALSE,TRUE,TRUE,TRUE}</definedName>
    <definedName name="wvu.Tabel._.2._.nl." localSheetId="7" hidden="1">{TRUE,TRUE,-2,-18.2,620.4,366,FALSE,TRUE,TRUE,TRUE,0,4,#N/A,4,#N/A,9.94202898550725,30.7,1,FALSE,FALSE,3,TRUE,1,FALSE,75,"Swvu.Tabel._.2._.nl.","ACwvu.Tabel._.2._.nl.",#N/A,FALSE,FALSE,0.590551181102362,0.590551181102362,0.984251968503937,0.78740157480315,2,"","",TRUE,FALSE,FALSE,FALSE,1,#N/A,1,#N/A,FALSE,FALSE,"Rwvu.Tabel._.2._.nl.","Cwvu.Tabel._.2._.nl.",FALSE,FALSE,FALSE,9,#N/A,#N/A,FALSE,FALSE,TRUE,TRUE,TRUE}</definedName>
    <definedName name="wvu.Tabel._.2._.nl." localSheetId="8" hidden="1">{TRUE,TRUE,-2,-18.2,620.4,366,FALSE,TRUE,TRUE,TRUE,0,4,#N/A,4,#N/A,9.94202898550725,30.7,1,FALSE,FALSE,3,TRUE,1,FALSE,75,"Swvu.Tabel._.2._.nl.","ACwvu.Tabel._.2._.nl.",#N/A,FALSE,FALSE,0.590551181102362,0.590551181102362,0.984251968503937,0.78740157480315,2,"","",TRUE,FALSE,FALSE,FALSE,1,#N/A,1,#N/A,FALSE,FALSE,"Rwvu.Tabel._.2._.nl.","Cwvu.Tabel._.2._.nl.",FALSE,FALSE,FALSE,9,#N/A,#N/A,FALSE,FALSE,TRUE,TRUE,TRUE}</definedName>
    <definedName name="wvu.Tabel._.2._.nl." localSheetId="9" hidden="1">{TRUE,TRUE,-2,-18.2,620.4,366,FALSE,TRUE,TRUE,TRUE,0,4,#N/A,4,#N/A,9.94202898550725,30.7,1,FALSE,FALSE,3,TRUE,1,FALSE,75,"Swvu.Tabel._.2._.nl.","ACwvu.Tabel._.2._.nl.",#N/A,FALSE,FALSE,0.590551181102362,0.590551181102362,0.984251968503937,0.78740157480315,2,"","",TRUE,FALSE,FALSE,FALSE,1,#N/A,1,#N/A,FALSE,FALSE,"Rwvu.Tabel._.2._.nl.","Cwvu.Tabel._.2._.nl.",FALSE,FALSE,FALSE,9,#N/A,#N/A,FALSE,FALSE,TRUE,TRUE,TRUE}</definedName>
    <definedName name="wvu.Tabel._.3._.nl." localSheetId="10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el._.3._.nl." localSheetId="11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el._.3._.nl." localSheetId="12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el._.3._.nl." localSheetId="13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el._.3._.nl." localSheetId="14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el._.3._.nl." localSheetId="15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el._.3._.nl." localSheetId="16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el._.3._.nl." localSheetId="17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el._.3._.nl." localSheetId="18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el._.3._.nl." localSheetId="19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leau._.2._.fr." localSheetId="5" hidden="1">{TRUE,TRUE,-2,-18.2,620.4,366,FALSE,TRUE,TRUE,TRUE,0,8,#N/A,1,#N/A,15.2884615384615,33.1,1,FALSE,FALSE,3,TRUE,1,FALSE,75,"Swvu.Tableau._.2._.fr.","ACwvu.Tableau._.2._.fr.",#N/A,FALSE,FALSE,0.748031496062992,0.748031496062992,0.984251968503937,0.984251968503937,2,"","",TRUE,FALSE,FALSE,FALSE,1,#N/A,1,#N/A,FALSE,FALSE,"Rwvu.Tableau._.2._.fr.","Cwvu.Tableau._.2._.fr.",FALSE,FALSE,FALSE,9,#N/A,#N/A,FALSE,FALSE,TRUE,TRUE,TRUE}</definedName>
    <definedName name="wvu.Tableau._.2._.fr." localSheetId="6" hidden="1">{TRUE,TRUE,-2,-18.2,620.4,366,FALSE,TRUE,TRUE,TRUE,0,8,#N/A,1,#N/A,15.2884615384615,33.1,1,FALSE,FALSE,3,TRUE,1,FALSE,75,"Swvu.Tableau._.2._.fr.","ACwvu.Tableau._.2._.fr.",#N/A,FALSE,FALSE,0.748031496062992,0.748031496062992,0.984251968503937,0.984251968503937,2,"","",TRUE,FALSE,FALSE,FALSE,1,#N/A,1,#N/A,FALSE,FALSE,"Rwvu.Tableau._.2._.fr.","Cwvu.Tableau._.2._.fr.",FALSE,FALSE,FALSE,9,#N/A,#N/A,FALSE,FALSE,TRUE,TRUE,TRUE}</definedName>
    <definedName name="wvu.Tableau._.2._.fr." localSheetId="7" hidden="1">{TRUE,TRUE,-2,-18.2,620.4,366,FALSE,TRUE,TRUE,TRUE,0,8,#N/A,1,#N/A,15.2884615384615,33.1,1,FALSE,FALSE,3,TRUE,1,FALSE,75,"Swvu.Tableau._.2._.fr.","ACwvu.Tableau._.2._.fr.",#N/A,FALSE,FALSE,0.748031496062992,0.748031496062992,0.984251968503937,0.984251968503937,2,"","",TRUE,FALSE,FALSE,FALSE,1,#N/A,1,#N/A,FALSE,FALSE,"Rwvu.Tableau._.2._.fr.","Cwvu.Tableau._.2._.fr.",FALSE,FALSE,FALSE,9,#N/A,#N/A,FALSE,FALSE,TRUE,TRUE,TRUE}</definedName>
    <definedName name="wvu.Tableau._.2._.fr." localSheetId="8" hidden="1">{TRUE,TRUE,-2,-18.2,620.4,366,FALSE,TRUE,TRUE,TRUE,0,8,#N/A,1,#N/A,15.2884615384615,33.1,1,FALSE,FALSE,3,TRUE,1,FALSE,75,"Swvu.Tableau._.2._.fr.","ACwvu.Tableau._.2._.fr.",#N/A,FALSE,FALSE,0.748031496062992,0.748031496062992,0.984251968503937,0.984251968503937,2,"","",TRUE,FALSE,FALSE,FALSE,1,#N/A,1,#N/A,FALSE,FALSE,"Rwvu.Tableau._.2._.fr.","Cwvu.Tableau._.2._.fr.",FALSE,FALSE,FALSE,9,#N/A,#N/A,FALSE,FALSE,TRUE,TRUE,TRUE}</definedName>
    <definedName name="wvu.Tableau._.2._.fr." localSheetId="9" hidden="1">{TRUE,TRUE,-2,-18.2,620.4,366,FALSE,TRUE,TRUE,TRUE,0,8,#N/A,1,#N/A,15.2884615384615,33.1,1,FALSE,FALSE,3,TRUE,1,FALSE,75,"Swvu.Tableau._.2._.fr.","ACwvu.Tableau._.2._.fr.",#N/A,FALSE,FALSE,0.748031496062992,0.748031496062992,0.984251968503937,0.984251968503937,2,"","",TRUE,FALSE,FALSE,FALSE,1,#N/A,1,#N/A,FALSE,FALSE,"Rwvu.Tableau._.2._.fr.","Cwvu.Tableau._.2._.fr.",FALSE,FALSE,FALSE,9,#N/A,#N/A,FALSE,FALSE,TRUE,TRUE,TRUE}</definedName>
    <definedName name="wvu.Tableau._.3._.fr." localSheetId="10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Tableau._.3._.fr." localSheetId="11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Tableau._.3._.fr." localSheetId="12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Tableau._.3._.fr." localSheetId="13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Tableau._.3._.fr." localSheetId="14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Tableau._.3._.fr." localSheetId="15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Tableau._.3._.fr." localSheetId="16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Tableau._.3._.fr." localSheetId="17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Tableau._.3._.fr." localSheetId="18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Tableau._.3._.fr." localSheetId="19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volledig." localSheetId="25" hidden="1">{TRUE,TRUE,-0.8,-17,618,363.6,FALSE,TRUE,TRUE,TRUE,0,1,#N/A,1,#N/A,9.17241379310345,15.6315789473684,1,FALSE,FALSE,3,TRUE,1,FALSE,75,"Swvu.volledig.","ACwvu.volledig.",#N/A,FALSE,FALSE,0.590551181102362,0.590551181102362,0.88,0.78740157480315,2,"","&amp;L&amp;A&amp;R&amp;F",TRUE,FALSE,FALSE,FALSE,1,51,#N/A,#N/A,FALSE,FALSE,#N/A,#N/A,FALSE,FALSE,FALSE,9,65532,65532,FALSE,FALSE,TRUE,TRUE,TRUE}</definedName>
    <definedName name="wvu.volledig." localSheetId="26" hidden="1">{TRUE,TRUE,-0.8,-17,618,363.6,FALSE,TRUE,TRUE,TRUE,0,1,#N/A,1,#N/A,9.17241379310345,15.6315789473684,1,FALSE,FALSE,3,TRUE,1,FALSE,75,"Swvu.volledig.","ACwvu.volledig.",#N/A,FALSE,FALSE,0.590551181102362,0.590551181102362,0.88,0.78740157480315,2,"","&amp;L&amp;A&amp;R&amp;F",TRUE,FALSE,FALSE,FALSE,1,51,#N/A,#N/A,FALSE,FALSE,#N/A,#N/A,FALSE,FALSE,FALSE,9,65532,65532,FALSE,FALSE,TRUE,TRUE,TRUE}</definedName>
    <definedName name="wvu.volledig." localSheetId="27" hidden="1">{TRUE,TRUE,-0.8,-17,618,363.6,FALSE,TRUE,TRUE,TRUE,0,1,#N/A,1,#N/A,9.17241379310345,15.6315789473684,1,FALSE,FALSE,3,TRUE,1,FALSE,75,"Swvu.volledig.","ACwvu.volledig.",#N/A,FALSE,FALSE,0.590551181102362,0.590551181102362,0.88,0.78740157480315,2,"","&amp;L&amp;A&amp;R&amp;F",TRUE,FALSE,FALSE,FALSE,1,51,#N/A,#N/A,FALSE,FALSE,#N/A,#N/A,FALSE,FALSE,FALSE,9,65532,65532,FALSE,FALSE,TRUE,TRUE,TRUE}</definedName>
    <definedName name="wvu.volledig." localSheetId="28" hidden="1">{TRUE,TRUE,-0.8,-17,618,363.6,FALSE,TRUE,TRUE,TRUE,0,1,#N/A,1,#N/A,9.17241379310345,15.6315789473684,1,FALSE,FALSE,3,TRUE,1,FALSE,75,"Swvu.volledig.","ACwvu.volledig.",#N/A,FALSE,FALSE,0.590551181102362,0.590551181102362,0.88,0.78740157480315,2,"","&amp;L&amp;A&amp;R&amp;F",TRUE,FALSE,FALSE,FALSE,1,51,#N/A,#N/A,FALSE,FALSE,#N/A,#N/A,FALSE,FALSE,FALSE,9,65532,65532,FALSE,FALSE,TRUE,TRUE,TRUE}</definedName>
    <definedName name="wvu.volledig." localSheetId="29" hidden="1">{TRUE,TRUE,-0.8,-17,618,363.6,FALSE,TRUE,TRUE,TRUE,0,1,#N/A,1,#N/A,9.17241379310345,15.6315789473684,1,FALSE,FALSE,3,TRUE,1,FALSE,75,"Swvu.volledig.","ACwvu.volledig.",#N/A,FALSE,FALSE,0.590551181102362,0.590551181102362,0.88,0.78740157480315,2,"","&amp;L&amp;A&amp;R&amp;F",TRUE,FALSE,FALSE,FALSE,1,51,#N/A,#N/A,FALSE,FALSE,#N/A,#N/A,FALSE,FALSE,FALSE,9,65532,65532,FALSE,FALSE,TRUE,TRUE,TRUE}</definedName>
    <definedName name="Z_0C95A7FB_66EF_4B89_AAF4_B6EC9AA68F92_.wvu.Cols" localSheetId="25" hidden="1">'JASPC_FR (1)'!#REF!,'JASPC_FR (1)'!#REF!</definedName>
    <definedName name="Z_0C95A7FB_66EF_4B89_AAF4_B6EC9AA68F92_.wvu.Cols" localSheetId="26" hidden="1">'JASPC_FR (2)'!#REF!,'JASPC_FR (2)'!#REF!</definedName>
    <definedName name="Z_0C95A7FB_66EF_4B89_AAF4_B6EC9AA68F92_.wvu.Cols" localSheetId="27" hidden="1">'JASPC_FR (3)'!#REF!,'JASPC_FR (3)'!#REF!</definedName>
    <definedName name="Z_0C95A7FB_66EF_4B89_AAF4_B6EC9AA68F92_.wvu.Cols" localSheetId="28" hidden="1">'JASPC_FR (4)'!#REF!,'JASPC_FR (4)'!#REF!</definedName>
    <definedName name="Z_0C95A7FB_66EF_4B89_AAF4_B6EC9AA68F92_.wvu.Cols" localSheetId="29" hidden="1">'JASPC_FR (T)'!#REF!,'JASPC_FR (T)'!#REF!</definedName>
    <definedName name="Z_0C95A7FB_66EF_4B89_AAF4_B6EC9AA68F92_.wvu.Rows" localSheetId="25" hidden="1">'JASPC_FR (1)'!#REF!,'JASPC_FR (1)'!#REF!</definedName>
    <definedName name="Z_0C95A7FB_66EF_4B89_AAF4_B6EC9AA68F92_.wvu.Rows" localSheetId="26" hidden="1">'JASPC_FR (2)'!#REF!,'JASPC_FR (2)'!#REF!</definedName>
    <definedName name="Z_0C95A7FB_66EF_4B89_AAF4_B6EC9AA68F92_.wvu.Rows" localSheetId="27" hidden="1">'JASPC_FR (3)'!#REF!,'JASPC_FR (3)'!#REF!</definedName>
    <definedName name="Z_0C95A7FB_66EF_4B89_AAF4_B6EC9AA68F92_.wvu.Rows" localSheetId="28" hidden="1">'JASPC_FR (4)'!#REF!,'JASPC_FR (4)'!#REF!</definedName>
    <definedName name="Z_0C95A7FB_66EF_4B89_AAF4_B6EC9AA68F92_.wvu.Rows" localSheetId="29" hidden="1">'JASPC_FR (T)'!#REF!,'JASPC_FR (T)'!#REF!</definedName>
    <definedName name="Z_26978609_2815_11D1_8C43_00A0C949BF57_.wvu.Cols" localSheetId="25" hidden="1">'JASPC_FR (1)'!#REF!</definedName>
    <definedName name="Z_26978609_2815_11D1_8C43_00A0C949BF57_.wvu.Cols" localSheetId="26" hidden="1">'JASPC_FR (2)'!#REF!</definedName>
    <definedName name="Z_26978609_2815_11D1_8C43_00A0C949BF57_.wvu.Cols" localSheetId="27" hidden="1">'JASPC_FR (3)'!#REF!</definedName>
    <definedName name="Z_26978609_2815_11D1_8C43_00A0C949BF57_.wvu.Cols" localSheetId="28" hidden="1">'JASPC_FR (4)'!#REF!</definedName>
    <definedName name="Z_26978609_2815_11D1_8C43_00A0C949BF57_.wvu.Cols" localSheetId="29" hidden="1">'JASPC_FR (T)'!#REF!</definedName>
    <definedName name="Z_26978609_2815_11D1_8C43_00A0C949BF57_.wvu.Rows" localSheetId="25" hidden="1">'JASPC_FR (1)'!#REF!,'JASPC_FR (1)'!$2:$2,'JASPC_FR (1)'!#REF!</definedName>
    <definedName name="Z_26978609_2815_11D1_8C43_00A0C949BF57_.wvu.Rows" localSheetId="26" hidden="1">'JASPC_FR (2)'!#REF!,'JASPC_FR (2)'!$2:$2,'JASPC_FR (2)'!#REF!</definedName>
    <definedName name="Z_26978609_2815_11D1_8C43_00A0C949BF57_.wvu.Rows" localSheetId="27" hidden="1">'JASPC_FR (3)'!#REF!,'JASPC_FR (3)'!$2:$2,'JASPC_FR (3)'!#REF!</definedName>
    <definedName name="Z_26978609_2815_11D1_8C43_00A0C949BF57_.wvu.Rows" localSheetId="28" hidden="1">'JASPC_FR (4)'!#REF!,'JASPC_FR (4)'!$2:$2,'JASPC_FR (4)'!#REF!</definedName>
    <definedName name="Z_26978609_2815_11D1_8C43_00A0C949BF57_.wvu.Rows" localSheetId="29" hidden="1">'JASPC_FR (T)'!#REF!,'JASPC_FR (T)'!$2:$2,'JASPC_FR (T)'!#REF!</definedName>
    <definedName name="Z_2697860B_2815_11D1_8C43_00A0C949BF57_.wvu.Cols" localSheetId="25" hidden="1">'JASPC_FR (1)'!#REF!</definedName>
    <definedName name="Z_2697860B_2815_11D1_8C43_00A0C949BF57_.wvu.Cols" localSheetId="26" hidden="1">'JASPC_FR (2)'!#REF!</definedName>
    <definedName name="Z_2697860B_2815_11D1_8C43_00A0C949BF57_.wvu.Cols" localSheetId="27" hidden="1">'JASPC_FR (3)'!#REF!</definedName>
    <definedName name="Z_2697860B_2815_11D1_8C43_00A0C949BF57_.wvu.Cols" localSheetId="28" hidden="1">'JASPC_FR (4)'!#REF!</definedName>
    <definedName name="Z_2697860B_2815_11D1_8C43_00A0C949BF57_.wvu.Cols" localSheetId="29" hidden="1">'JASPC_FR (T)'!#REF!</definedName>
    <definedName name="Z_2697860B_2815_11D1_8C43_00A0C949BF57_.wvu.Rows" localSheetId="25" hidden="1">'JASPC_FR (1)'!#REF!,'JASPC_FR (1)'!$2:$2,'JASPC_FR (1)'!#REF!</definedName>
    <definedName name="Z_2697860B_2815_11D1_8C43_00A0C949BF57_.wvu.Rows" localSheetId="26" hidden="1">'JASPC_FR (2)'!#REF!,'JASPC_FR (2)'!$2:$2,'JASPC_FR (2)'!#REF!</definedName>
    <definedName name="Z_2697860B_2815_11D1_8C43_00A0C949BF57_.wvu.Rows" localSheetId="27" hidden="1">'JASPC_FR (3)'!#REF!,'JASPC_FR (3)'!$2:$2,'JASPC_FR (3)'!#REF!</definedName>
    <definedName name="Z_2697860B_2815_11D1_8C43_00A0C949BF57_.wvu.Rows" localSheetId="28" hidden="1">'JASPC_FR (4)'!#REF!,'JASPC_FR (4)'!$2:$2,'JASPC_FR (4)'!#REF!</definedName>
    <definedName name="Z_2697860B_2815_11D1_8C43_00A0C949BF57_.wvu.Rows" localSheetId="29" hidden="1">'JASPC_FR (T)'!#REF!,'JASPC_FR (T)'!$2:$2,'JASPC_FR (T)'!#REF!</definedName>
    <definedName name="Z_2856E0D1_6465_11D4_8F6B_00A0C949BF57_.wvu.Cols" localSheetId="25" hidden="1">'JASPC_FR (1)'!$A:$B</definedName>
    <definedName name="Z_2856E0D1_6465_11D4_8F6B_00A0C949BF57_.wvu.Cols" localSheetId="26" hidden="1">'JASPC_FR (2)'!$A:$B</definedName>
    <definedName name="Z_2856E0D1_6465_11D4_8F6B_00A0C949BF57_.wvu.Cols" localSheetId="27" hidden="1">'JASPC_FR (3)'!$A:$B</definedName>
    <definedName name="Z_2856E0D1_6465_11D4_8F6B_00A0C949BF57_.wvu.Cols" localSheetId="28" hidden="1">'JASPC_FR (4)'!$A:$B</definedName>
    <definedName name="Z_2856E0D1_6465_11D4_8F6B_00A0C949BF57_.wvu.Cols" localSheetId="29" hidden="1">'JASPC_FR (T)'!$A:$B</definedName>
    <definedName name="Z_2856E0D1_6465_11D4_8F6B_00A0C949BF57_.wvu.Rows" localSheetId="25" hidden="1">'JASPC_FR (1)'!$1:$1,'JASPC_FR (1)'!#REF!,'JASPC_FR (1)'!$4:$4</definedName>
    <definedName name="Z_2856E0D1_6465_11D4_8F6B_00A0C949BF57_.wvu.Rows" localSheetId="26" hidden="1">'JASPC_FR (2)'!$1:$1,'JASPC_FR (2)'!#REF!,'JASPC_FR (2)'!$4:$4</definedName>
    <definedName name="Z_2856E0D1_6465_11D4_8F6B_00A0C949BF57_.wvu.Rows" localSheetId="27" hidden="1">'JASPC_FR (3)'!$1:$1,'JASPC_FR (3)'!#REF!,'JASPC_FR (3)'!$4:$4</definedName>
    <definedName name="Z_2856E0D1_6465_11D4_8F6B_00A0C949BF57_.wvu.Rows" localSheetId="28" hidden="1">'JASPC_FR (4)'!$1:$1,'JASPC_FR (4)'!#REF!,'JASPC_FR (4)'!$4:$4</definedName>
    <definedName name="Z_2856E0D1_6465_11D4_8F6B_00A0C949BF57_.wvu.Rows" localSheetId="29" hidden="1">'JASPC_FR (T)'!$1:$1,'JASPC_FR (T)'!#REF!,'JASPC_FR (T)'!$4:$4</definedName>
    <definedName name="Z_444682F4_31BC_11D2_8D50_00A0C949BF57_.wvu.Cols" localSheetId="25" hidden="1">'JASPC_FR (1)'!$A:$B</definedName>
    <definedName name="Z_444682F4_31BC_11D2_8D50_00A0C949BF57_.wvu.Cols" localSheetId="26" hidden="1">'JASPC_FR (2)'!$A:$B</definedName>
    <definedName name="Z_444682F4_31BC_11D2_8D50_00A0C949BF57_.wvu.Cols" localSheetId="27" hidden="1">'JASPC_FR (3)'!$A:$B</definedName>
    <definedName name="Z_444682F4_31BC_11D2_8D50_00A0C949BF57_.wvu.Cols" localSheetId="28" hidden="1">'JASPC_FR (4)'!$A:$B</definedName>
    <definedName name="Z_444682F4_31BC_11D2_8D50_00A0C949BF57_.wvu.Cols" localSheetId="29" hidden="1">'JASPC_FR (T)'!$A:$B</definedName>
    <definedName name="Z_444682F4_31BC_11D2_8D50_00A0C949BF57_.wvu.Rows" localSheetId="25" hidden="1">'JASPC_FR (1)'!$1:$1,'JASPC_FR (1)'!#REF!,'JASPC_FR (1)'!$4:$4</definedName>
    <definedName name="Z_444682F4_31BC_11D2_8D50_00A0C949BF57_.wvu.Rows" localSheetId="26" hidden="1">'JASPC_FR (2)'!$1:$1,'JASPC_FR (2)'!#REF!,'JASPC_FR (2)'!$4:$4</definedName>
    <definedName name="Z_444682F4_31BC_11D2_8D50_00A0C949BF57_.wvu.Rows" localSheetId="27" hidden="1">'JASPC_FR (3)'!$1:$1,'JASPC_FR (3)'!#REF!,'JASPC_FR (3)'!$4:$4</definedName>
    <definedName name="Z_444682F4_31BC_11D2_8D50_00A0C949BF57_.wvu.Rows" localSheetId="28" hidden="1">'JASPC_FR (4)'!$1:$1,'JASPC_FR (4)'!#REF!,'JASPC_FR (4)'!$4:$4</definedName>
    <definedName name="Z_444682F4_31BC_11D2_8D50_00A0C949BF57_.wvu.Rows" localSheetId="29" hidden="1">'JASPC_FR (T)'!$1:$1,'JASPC_FR (T)'!#REF!,'JASPC_FR (T)'!$4:$4</definedName>
    <definedName name="Z_444682F5_31BC_11D2_8D50_00A0C949BF57_.wvu.Cols" localSheetId="25" hidden="1">'JASPC_FR (1)'!$A:$B</definedName>
    <definedName name="Z_444682F5_31BC_11D2_8D50_00A0C949BF57_.wvu.Cols" localSheetId="26" hidden="1">'JASPC_FR (2)'!$A:$B</definedName>
    <definedName name="Z_444682F5_31BC_11D2_8D50_00A0C949BF57_.wvu.Cols" localSheetId="27" hidden="1">'JASPC_FR (3)'!$A:$B</definedName>
    <definedName name="Z_444682F5_31BC_11D2_8D50_00A0C949BF57_.wvu.Cols" localSheetId="28" hidden="1">'JASPC_FR (4)'!$A:$B</definedName>
    <definedName name="Z_444682F5_31BC_11D2_8D50_00A0C949BF57_.wvu.Cols" localSheetId="29" hidden="1">'JASPC_FR (T)'!$A:$B</definedName>
    <definedName name="Z_444682F5_31BC_11D2_8D50_00A0C949BF57_.wvu.Rows" localSheetId="25" hidden="1">'JASPC_FR (1)'!$1:$1,'JASPC_FR (1)'!#REF!,'JASPC_FR (1)'!$4:$4</definedName>
    <definedName name="Z_444682F5_31BC_11D2_8D50_00A0C949BF57_.wvu.Rows" localSheetId="26" hidden="1">'JASPC_FR (2)'!$1:$1,'JASPC_FR (2)'!#REF!,'JASPC_FR (2)'!$4:$4</definedName>
    <definedName name="Z_444682F5_31BC_11D2_8D50_00A0C949BF57_.wvu.Rows" localSheetId="27" hidden="1">'JASPC_FR (3)'!$1:$1,'JASPC_FR (3)'!#REF!,'JASPC_FR (3)'!$4:$4</definedName>
    <definedName name="Z_444682F5_31BC_11D2_8D50_00A0C949BF57_.wvu.Rows" localSheetId="28" hidden="1">'JASPC_FR (4)'!$1:$1,'JASPC_FR (4)'!#REF!,'JASPC_FR (4)'!$4:$4</definedName>
    <definedName name="Z_444682F5_31BC_11D2_8D50_00A0C949BF57_.wvu.Rows" localSheetId="29" hidden="1">'JASPC_FR (T)'!$1:$1,'JASPC_FR (T)'!#REF!,'JASPC_FR (T)'!$4:$4</definedName>
    <definedName name="Z_444682F6_31BC_11D2_8D50_00A0C949BF57_.wvu.Cols" localSheetId="25" hidden="1">'JASPC_FR (1)'!$A:$B</definedName>
    <definedName name="Z_444682F6_31BC_11D2_8D50_00A0C949BF57_.wvu.Cols" localSheetId="26" hidden="1">'JASPC_FR (2)'!$A:$B</definedName>
    <definedName name="Z_444682F6_31BC_11D2_8D50_00A0C949BF57_.wvu.Cols" localSheetId="27" hidden="1">'JASPC_FR (3)'!$A:$B</definedName>
    <definedName name="Z_444682F6_31BC_11D2_8D50_00A0C949BF57_.wvu.Cols" localSheetId="28" hidden="1">'JASPC_FR (4)'!$A:$B</definedName>
    <definedName name="Z_444682F6_31BC_11D2_8D50_00A0C949BF57_.wvu.Cols" localSheetId="29" hidden="1">'JASPC_FR (T)'!$A:$B</definedName>
    <definedName name="Z_444682F6_31BC_11D2_8D50_00A0C949BF57_.wvu.Rows" localSheetId="25" hidden="1">'JASPC_FR (1)'!$1:$1,'JASPC_FR (1)'!#REF!,'JASPC_FR (1)'!$4:$4</definedName>
    <definedName name="Z_444682F6_31BC_11D2_8D50_00A0C949BF57_.wvu.Rows" localSheetId="26" hidden="1">'JASPC_FR (2)'!$1:$1,'JASPC_FR (2)'!#REF!,'JASPC_FR (2)'!$4:$4</definedName>
    <definedName name="Z_444682F6_31BC_11D2_8D50_00A0C949BF57_.wvu.Rows" localSheetId="27" hidden="1">'JASPC_FR (3)'!$1:$1,'JASPC_FR (3)'!#REF!,'JASPC_FR (3)'!$4:$4</definedName>
    <definedName name="Z_444682F6_31BC_11D2_8D50_00A0C949BF57_.wvu.Rows" localSheetId="28" hidden="1">'JASPC_FR (4)'!$1:$1,'JASPC_FR (4)'!#REF!,'JASPC_FR (4)'!$4:$4</definedName>
    <definedName name="Z_444682F6_31BC_11D2_8D50_00A0C949BF57_.wvu.Rows" localSheetId="29" hidden="1">'JASPC_FR (T)'!$1:$1,'JASPC_FR (T)'!#REF!,'JASPC_FR (T)'!$4:$4</definedName>
    <definedName name="Z_444682F7_31BC_11D2_8D50_00A0C949BF57_.wvu.Cols" localSheetId="25" hidden="1">'JASPC_FR (1)'!#REF!</definedName>
    <definedName name="Z_444682F7_31BC_11D2_8D50_00A0C949BF57_.wvu.Cols" localSheetId="26" hidden="1">'JASPC_FR (2)'!#REF!</definedName>
    <definedName name="Z_444682F7_31BC_11D2_8D50_00A0C949BF57_.wvu.Cols" localSheetId="27" hidden="1">'JASPC_FR (3)'!#REF!</definedName>
    <definedName name="Z_444682F7_31BC_11D2_8D50_00A0C949BF57_.wvu.Cols" localSheetId="28" hidden="1">'JASPC_FR (4)'!#REF!</definedName>
    <definedName name="Z_444682F7_31BC_11D2_8D50_00A0C949BF57_.wvu.Cols" localSheetId="29" hidden="1">'JASPC_FR (T)'!#REF!</definedName>
    <definedName name="Z_444682F7_31BC_11D2_8D50_00A0C949BF57_.wvu.Rows" localSheetId="25" hidden="1">'JASPC_FR (1)'!#REF!,'JASPC_FR (1)'!$2:$2,'JASPC_FR (1)'!#REF!</definedName>
    <definedName name="Z_444682F7_31BC_11D2_8D50_00A0C949BF57_.wvu.Rows" localSheetId="26" hidden="1">'JASPC_FR (2)'!#REF!,'JASPC_FR (2)'!$2:$2,'JASPC_FR (2)'!#REF!</definedName>
    <definedName name="Z_444682F7_31BC_11D2_8D50_00A0C949BF57_.wvu.Rows" localSheetId="27" hidden="1">'JASPC_FR (3)'!#REF!,'JASPC_FR (3)'!$2:$2,'JASPC_FR (3)'!#REF!</definedName>
    <definedName name="Z_444682F7_31BC_11D2_8D50_00A0C949BF57_.wvu.Rows" localSheetId="28" hidden="1">'JASPC_FR (4)'!#REF!,'JASPC_FR (4)'!$2:$2,'JASPC_FR (4)'!#REF!</definedName>
    <definedName name="Z_444682F7_31BC_11D2_8D50_00A0C949BF57_.wvu.Rows" localSheetId="29" hidden="1">'JASPC_FR (T)'!#REF!,'JASPC_FR (T)'!$2:$2,'JASPC_FR (T)'!#REF!</definedName>
    <definedName name="Z_444682F8_31BC_11D2_8D50_00A0C949BF57_.wvu.Cols" localSheetId="25" hidden="1">'JASPC_FR (1)'!#REF!</definedName>
    <definedName name="Z_444682F8_31BC_11D2_8D50_00A0C949BF57_.wvu.Cols" localSheetId="26" hidden="1">'JASPC_FR (2)'!#REF!</definedName>
    <definedName name="Z_444682F8_31BC_11D2_8D50_00A0C949BF57_.wvu.Cols" localSheetId="27" hidden="1">'JASPC_FR (3)'!#REF!</definedName>
    <definedName name="Z_444682F8_31BC_11D2_8D50_00A0C949BF57_.wvu.Cols" localSheetId="28" hidden="1">'JASPC_FR (4)'!#REF!</definedName>
    <definedName name="Z_444682F8_31BC_11D2_8D50_00A0C949BF57_.wvu.Cols" localSheetId="29" hidden="1">'JASPC_FR (T)'!#REF!</definedName>
    <definedName name="Z_444682F8_31BC_11D2_8D50_00A0C949BF57_.wvu.Rows" localSheetId="25" hidden="1">'JASPC_FR (1)'!#REF!,'JASPC_FR (1)'!$2:$2,'JASPC_FR (1)'!#REF!</definedName>
    <definedName name="Z_444682F8_31BC_11D2_8D50_00A0C949BF57_.wvu.Rows" localSheetId="26" hidden="1">'JASPC_FR (2)'!#REF!,'JASPC_FR (2)'!$2:$2,'JASPC_FR (2)'!#REF!</definedName>
    <definedName name="Z_444682F8_31BC_11D2_8D50_00A0C949BF57_.wvu.Rows" localSheetId="27" hidden="1">'JASPC_FR (3)'!#REF!,'JASPC_FR (3)'!$2:$2,'JASPC_FR (3)'!#REF!</definedName>
    <definedName name="Z_444682F8_31BC_11D2_8D50_00A0C949BF57_.wvu.Rows" localSheetId="28" hidden="1">'JASPC_FR (4)'!#REF!,'JASPC_FR (4)'!$2:$2,'JASPC_FR (4)'!#REF!</definedName>
    <definedName name="Z_444682F8_31BC_11D2_8D50_00A0C949BF57_.wvu.Rows" localSheetId="29" hidden="1">'JASPC_FR (T)'!#REF!,'JASPC_FR (T)'!$2:$2,'JASPC_FR (T)'!#REF!</definedName>
    <definedName name="Z_444682F9_31BC_11D2_8D50_00A0C949BF57_.wvu.Cols" localSheetId="25" hidden="1">'JASPC_FR (1)'!#REF!</definedName>
    <definedName name="Z_444682F9_31BC_11D2_8D50_00A0C949BF57_.wvu.Cols" localSheetId="26" hidden="1">'JASPC_FR (2)'!#REF!</definedName>
    <definedName name="Z_444682F9_31BC_11D2_8D50_00A0C949BF57_.wvu.Cols" localSheetId="27" hidden="1">'JASPC_FR (3)'!#REF!</definedName>
    <definedName name="Z_444682F9_31BC_11D2_8D50_00A0C949BF57_.wvu.Cols" localSheetId="28" hidden="1">'JASPC_FR (4)'!#REF!</definedName>
    <definedName name="Z_444682F9_31BC_11D2_8D50_00A0C949BF57_.wvu.Cols" localSheetId="29" hidden="1">'JASPC_FR (T)'!#REF!</definedName>
    <definedName name="Z_444682F9_31BC_11D2_8D50_00A0C949BF57_.wvu.Rows" localSheetId="25" hidden="1">'JASPC_FR (1)'!#REF!,'JASPC_FR (1)'!$2:$2,'JASPC_FR (1)'!#REF!</definedName>
    <definedName name="Z_444682F9_31BC_11D2_8D50_00A0C949BF57_.wvu.Rows" localSheetId="26" hidden="1">'JASPC_FR (2)'!#REF!,'JASPC_FR (2)'!$2:$2,'JASPC_FR (2)'!#REF!</definedName>
    <definedName name="Z_444682F9_31BC_11D2_8D50_00A0C949BF57_.wvu.Rows" localSheetId="27" hidden="1">'JASPC_FR (3)'!#REF!,'JASPC_FR (3)'!$2:$2,'JASPC_FR (3)'!#REF!</definedName>
    <definedName name="Z_444682F9_31BC_11D2_8D50_00A0C949BF57_.wvu.Rows" localSheetId="28" hidden="1">'JASPC_FR (4)'!#REF!,'JASPC_FR (4)'!$2:$2,'JASPC_FR (4)'!#REF!</definedName>
    <definedName name="Z_444682F9_31BC_11D2_8D50_00A0C949BF57_.wvu.Rows" localSheetId="29" hidden="1">'JASPC_FR (T)'!#REF!,'JASPC_FR (T)'!$2:$2,'JASPC_FR (T)'!#REF!</definedName>
    <definedName name="Z_444682FB_31BC_11D2_8D50_00A0C949BF57_.wvu.Cols" localSheetId="25" hidden="1">'JASPC_FR (1)'!#REF!</definedName>
    <definedName name="Z_444682FB_31BC_11D2_8D50_00A0C949BF57_.wvu.Cols" localSheetId="26" hidden="1">'JASPC_FR (2)'!#REF!</definedName>
    <definedName name="Z_444682FB_31BC_11D2_8D50_00A0C949BF57_.wvu.Cols" localSheetId="27" hidden="1">'JASPC_FR (3)'!#REF!</definedName>
    <definedName name="Z_444682FB_31BC_11D2_8D50_00A0C949BF57_.wvu.Cols" localSheetId="28" hidden="1">'JASPC_FR (4)'!#REF!</definedName>
    <definedName name="Z_444682FB_31BC_11D2_8D50_00A0C949BF57_.wvu.Cols" localSheetId="29" hidden="1">'JASPC_FR (T)'!#REF!</definedName>
    <definedName name="Z_444682FB_31BC_11D2_8D50_00A0C949BF57_.wvu.Rows" localSheetId="25" hidden="1">'JASPC_FR (1)'!#REF!,'JASPC_FR (1)'!$2:$2,'JASPC_FR (1)'!#REF!</definedName>
    <definedName name="Z_444682FB_31BC_11D2_8D50_00A0C949BF57_.wvu.Rows" localSheetId="26" hidden="1">'JASPC_FR (2)'!#REF!,'JASPC_FR (2)'!$2:$2,'JASPC_FR (2)'!#REF!</definedName>
    <definedName name="Z_444682FB_31BC_11D2_8D50_00A0C949BF57_.wvu.Rows" localSheetId="27" hidden="1">'JASPC_FR (3)'!#REF!,'JASPC_FR (3)'!$2:$2,'JASPC_FR (3)'!#REF!</definedName>
    <definedName name="Z_444682FB_31BC_11D2_8D50_00A0C949BF57_.wvu.Rows" localSheetId="28" hidden="1">'JASPC_FR (4)'!#REF!,'JASPC_FR (4)'!$2:$2,'JASPC_FR (4)'!#REF!</definedName>
    <definedName name="Z_444682FB_31BC_11D2_8D50_00A0C949BF57_.wvu.Rows" localSheetId="29" hidden="1">'JASPC_FR (T)'!#REF!,'JASPC_FR (T)'!$2:$2,'JASPC_FR (T)'!#REF!</definedName>
    <definedName name="Z_4F359158_281B_11D1_8C43_00A0C949BF57_.wvu.Cols" localSheetId="25" hidden="1">'JASPC_FR (1)'!#REF!</definedName>
    <definedName name="Z_4F359158_281B_11D1_8C43_00A0C949BF57_.wvu.Cols" localSheetId="26" hidden="1">'JASPC_FR (2)'!#REF!</definedName>
    <definedName name="Z_4F359158_281B_11D1_8C43_00A0C949BF57_.wvu.Cols" localSheetId="27" hidden="1">'JASPC_FR (3)'!#REF!</definedName>
    <definedName name="Z_4F359158_281B_11D1_8C43_00A0C949BF57_.wvu.Cols" localSheetId="28" hidden="1">'JASPC_FR (4)'!#REF!</definedName>
    <definedName name="Z_4F359158_281B_11D1_8C43_00A0C949BF57_.wvu.Cols" localSheetId="29" hidden="1">'JASPC_FR (T)'!#REF!</definedName>
    <definedName name="Z_4F359158_281B_11D1_8C43_00A0C949BF57_.wvu.Rows" localSheetId="25" hidden="1">'JASPC_FR (1)'!#REF!,'JASPC_FR (1)'!$2:$2,'JASPC_FR (1)'!#REF!</definedName>
    <definedName name="Z_4F359158_281B_11D1_8C43_00A0C949BF57_.wvu.Rows" localSheetId="26" hidden="1">'JASPC_FR (2)'!#REF!,'JASPC_FR (2)'!$2:$2,'JASPC_FR (2)'!#REF!</definedName>
    <definedName name="Z_4F359158_281B_11D1_8C43_00A0C949BF57_.wvu.Rows" localSheetId="27" hidden="1">'JASPC_FR (3)'!#REF!,'JASPC_FR (3)'!$2:$2,'JASPC_FR (3)'!#REF!</definedName>
    <definedName name="Z_4F359158_281B_11D1_8C43_00A0C949BF57_.wvu.Rows" localSheetId="28" hidden="1">'JASPC_FR (4)'!#REF!,'JASPC_FR (4)'!$2:$2,'JASPC_FR (4)'!#REF!</definedName>
    <definedName name="Z_4F359158_281B_11D1_8C43_00A0C949BF57_.wvu.Rows" localSheetId="29" hidden="1">'JASPC_FR (T)'!#REF!,'JASPC_FR (T)'!$2:$2,'JASPC_FR (T)'!#REF!</definedName>
    <definedName name="Z_5B176FBC_5E21_11D4_8F67_00A0C949BF57_.wvu.Cols" localSheetId="25" hidden="1">'JASPC_FR (1)'!#REF!</definedName>
    <definedName name="Z_5B176FBC_5E21_11D4_8F67_00A0C949BF57_.wvu.Cols" localSheetId="26" hidden="1">'JASPC_FR (2)'!#REF!</definedName>
    <definedName name="Z_5B176FBC_5E21_11D4_8F67_00A0C949BF57_.wvu.Cols" localSheetId="27" hidden="1">'JASPC_FR (3)'!#REF!</definedName>
    <definedName name="Z_5B176FBC_5E21_11D4_8F67_00A0C949BF57_.wvu.Cols" localSheetId="28" hidden="1">'JASPC_FR (4)'!#REF!</definedName>
    <definedName name="Z_5B176FBC_5E21_11D4_8F67_00A0C949BF57_.wvu.Cols" localSheetId="29" hidden="1">'JASPC_FR (T)'!#REF!</definedName>
    <definedName name="Z_5B176FBC_5E21_11D4_8F67_00A0C949BF57_.wvu.Rows" localSheetId="25" hidden="1">'JASPC_FR (1)'!#REF!,'JASPC_FR (1)'!$2:$2,'JASPC_FR (1)'!#REF!</definedName>
    <definedName name="Z_5B176FBC_5E21_11D4_8F67_00A0C949BF57_.wvu.Rows" localSheetId="26" hidden="1">'JASPC_FR (2)'!#REF!,'JASPC_FR (2)'!$2:$2,'JASPC_FR (2)'!#REF!</definedName>
    <definedName name="Z_5B176FBC_5E21_11D4_8F67_00A0C949BF57_.wvu.Rows" localSheetId="27" hidden="1">'JASPC_FR (3)'!#REF!,'JASPC_FR (3)'!$2:$2,'JASPC_FR (3)'!#REF!</definedName>
    <definedName name="Z_5B176FBC_5E21_11D4_8F67_00A0C949BF57_.wvu.Rows" localSheetId="28" hidden="1">'JASPC_FR (4)'!#REF!,'JASPC_FR (4)'!$2:$2,'JASPC_FR (4)'!#REF!</definedName>
    <definedName name="Z_5B176FBC_5E21_11D4_8F67_00A0C949BF57_.wvu.Rows" localSheetId="29" hidden="1">'JASPC_FR (T)'!#REF!,'JASPC_FR (T)'!$2:$2,'JASPC_FR (T)'!#REF!</definedName>
    <definedName name="Z_66CCB4FD_CE87_48FC_9494_7104B9DDA455_.wvu.Cols" localSheetId="25" hidden="1">'JASPC_FR (1)'!#REF!,'JASPC_FR (1)'!#REF!</definedName>
    <definedName name="Z_66CCB4FD_CE87_48FC_9494_7104B9DDA455_.wvu.Cols" localSheetId="26" hidden="1">'JASPC_FR (2)'!#REF!,'JASPC_FR (2)'!#REF!</definedName>
    <definedName name="Z_66CCB4FD_CE87_48FC_9494_7104B9DDA455_.wvu.Cols" localSheetId="27" hidden="1">'JASPC_FR (3)'!#REF!,'JASPC_FR (3)'!#REF!</definedName>
    <definedName name="Z_66CCB4FD_CE87_48FC_9494_7104B9DDA455_.wvu.Cols" localSheetId="28" hidden="1">'JASPC_FR (4)'!#REF!,'JASPC_FR (4)'!#REF!</definedName>
    <definedName name="Z_66CCB4FD_CE87_48FC_9494_7104B9DDA455_.wvu.Cols" localSheetId="29" hidden="1">'JASPC_FR (T)'!#REF!,'JASPC_FR (T)'!#REF!</definedName>
    <definedName name="Z_66CCB4FD_CE87_48FC_9494_7104B9DDA455_.wvu.Rows" localSheetId="25" hidden="1">'JASPC_FR (1)'!#REF!,'JASPC_FR (1)'!#REF!</definedName>
    <definedName name="Z_66CCB4FD_CE87_48FC_9494_7104B9DDA455_.wvu.Rows" localSheetId="26" hidden="1">'JASPC_FR (2)'!#REF!,'JASPC_FR (2)'!#REF!</definedName>
    <definedName name="Z_66CCB4FD_CE87_48FC_9494_7104B9DDA455_.wvu.Rows" localSheetId="27" hidden="1">'JASPC_FR (3)'!#REF!,'JASPC_FR (3)'!#REF!</definedName>
    <definedName name="Z_66CCB4FD_CE87_48FC_9494_7104B9DDA455_.wvu.Rows" localSheetId="28" hidden="1">'JASPC_FR (4)'!#REF!,'JASPC_FR (4)'!#REF!</definedName>
    <definedName name="Z_66CCB4FD_CE87_48FC_9494_7104B9DDA455_.wvu.Rows" localSheetId="29" hidden="1">'JASPC_FR (T)'!#REF!,'JASPC_FR (T)'!#REF!</definedName>
    <definedName name="Z_6C37C439_25C5_4BA8_B86A_73C67FC66B8E_.wvu.Cols" localSheetId="25" hidden="1">'JASPC_FR (1)'!#REF!,'JASPC_FR (1)'!#REF!</definedName>
    <definedName name="Z_6C37C439_25C5_4BA8_B86A_73C67FC66B8E_.wvu.Cols" localSheetId="26" hidden="1">'JASPC_FR (2)'!#REF!,'JASPC_FR (2)'!#REF!</definedName>
    <definedName name="Z_6C37C439_25C5_4BA8_B86A_73C67FC66B8E_.wvu.Cols" localSheetId="27" hidden="1">'JASPC_FR (3)'!#REF!,'JASPC_FR (3)'!#REF!</definedName>
    <definedName name="Z_6C37C439_25C5_4BA8_B86A_73C67FC66B8E_.wvu.Cols" localSheetId="28" hidden="1">'JASPC_FR (4)'!#REF!,'JASPC_FR (4)'!#REF!</definedName>
    <definedName name="Z_6C37C439_25C5_4BA8_B86A_73C67FC66B8E_.wvu.Cols" localSheetId="29" hidden="1">'JASPC_FR (T)'!#REF!,'JASPC_FR (T)'!#REF!</definedName>
    <definedName name="Z_6C37C439_25C5_4BA8_B86A_73C67FC66B8E_.wvu.Rows" localSheetId="25" hidden="1">'JASPC_FR (1)'!#REF!,'JASPC_FR (1)'!#REF!</definedName>
    <definedName name="Z_6C37C439_25C5_4BA8_B86A_73C67FC66B8E_.wvu.Rows" localSheetId="26" hidden="1">'JASPC_FR (2)'!#REF!,'JASPC_FR (2)'!#REF!</definedName>
    <definedName name="Z_6C37C439_25C5_4BA8_B86A_73C67FC66B8E_.wvu.Rows" localSheetId="27" hidden="1">'JASPC_FR (3)'!#REF!,'JASPC_FR (3)'!#REF!</definedName>
    <definedName name="Z_6C37C439_25C5_4BA8_B86A_73C67FC66B8E_.wvu.Rows" localSheetId="28" hidden="1">'JASPC_FR (4)'!#REF!,'JASPC_FR (4)'!#REF!</definedName>
    <definedName name="Z_6C37C439_25C5_4BA8_B86A_73C67FC66B8E_.wvu.Rows" localSheetId="29" hidden="1">'JASPC_FR (T)'!#REF!,'JASPC_FR (T)'!#REF!</definedName>
    <definedName name="Z_6CCACF71_614D_11D4_8F68_00A0C949BF57_.wvu.Cols" localSheetId="25" hidden="1">'JASPC_FR (1)'!#REF!</definedName>
    <definedName name="Z_6CCACF71_614D_11D4_8F68_00A0C949BF57_.wvu.Cols" localSheetId="26" hidden="1">'JASPC_FR (2)'!#REF!</definedName>
    <definedName name="Z_6CCACF71_614D_11D4_8F68_00A0C949BF57_.wvu.Cols" localSheetId="27" hidden="1">'JASPC_FR (3)'!#REF!</definedName>
    <definedName name="Z_6CCACF71_614D_11D4_8F68_00A0C949BF57_.wvu.Cols" localSheetId="28" hidden="1">'JASPC_FR (4)'!#REF!</definedName>
    <definedName name="Z_6CCACF71_614D_11D4_8F68_00A0C949BF57_.wvu.Cols" localSheetId="29" hidden="1">'JASPC_FR (T)'!#REF!</definedName>
    <definedName name="Z_6CCACF71_614D_11D4_8F68_00A0C949BF57_.wvu.Rows" localSheetId="25" hidden="1">'JASPC_FR (1)'!#REF!,'JASPC_FR (1)'!$2:$2,'JASPC_FR (1)'!#REF!</definedName>
    <definedName name="Z_6CCACF71_614D_11D4_8F68_00A0C949BF57_.wvu.Rows" localSheetId="26" hidden="1">'JASPC_FR (2)'!#REF!,'JASPC_FR (2)'!$2:$2,'JASPC_FR (2)'!#REF!</definedName>
    <definedName name="Z_6CCACF71_614D_11D4_8F68_00A0C949BF57_.wvu.Rows" localSheetId="27" hidden="1">'JASPC_FR (3)'!#REF!,'JASPC_FR (3)'!$2:$2,'JASPC_FR (3)'!#REF!</definedName>
    <definedName name="Z_6CCACF71_614D_11D4_8F68_00A0C949BF57_.wvu.Rows" localSheetId="28" hidden="1">'JASPC_FR (4)'!#REF!,'JASPC_FR (4)'!$2:$2,'JASPC_FR (4)'!#REF!</definedName>
    <definedName name="Z_6CCACF71_614D_11D4_8F68_00A0C949BF57_.wvu.Rows" localSheetId="29" hidden="1">'JASPC_FR (T)'!#REF!,'JASPC_FR (T)'!$2:$2,'JASPC_FR (T)'!#REF!</definedName>
    <definedName name="Z_6DE57609_6230_11D4_8F69_00A0C949BF57_.wvu.Cols" localSheetId="25" hidden="1">'JASPC_FR (1)'!#REF!</definedName>
    <definedName name="Z_6DE57609_6230_11D4_8F69_00A0C949BF57_.wvu.Cols" localSheetId="26" hidden="1">'JASPC_FR (2)'!#REF!</definedName>
    <definedName name="Z_6DE57609_6230_11D4_8F69_00A0C949BF57_.wvu.Cols" localSheetId="27" hidden="1">'JASPC_FR (3)'!#REF!</definedName>
    <definedName name="Z_6DE57609_6230_11D4_8F69_00A0C949BF57_.wvu.Cols" localSheetId="28" hidden="1">'JASPC_FR (4)'!#REF!</definedName>
    <definedName name="Z_6DE57609_6230_11D4_8F69_00A0C949BF57_.wvu.Cols" localSheetId="29" hidden="1">'JASPC_FR (T)'!#REF!</definedName>
    <definedName name="Z_6DE57609_6230_11D4_8F69_00A0C949BF57_.wvu.Rows" localSheetId="25" hidden="1">'JASPC_FR (1)'!#REF!,'JASPC_FR (1)'!$2:$2,'JASPC_FR (1)'!#REF!</definedName>
    <definedName name="Z_6DE57609_6230_11D4_8F69_00A0C949BF57_.wvu.Rows" localSheetId="26" hidden="1">'JASPC_FR (2)'!#REF!,'JASPC_FR (2)'!$2:$2,'JASPC_FR (2)'!#REF!</definedName>
    <definedName name="Z_6DE57609_6230_11D4_8F69_00A0C949BF57_.wvu.Rows" localSheetId="27" hidden="1">'JASPC_FR (3)'!#REF!,'JASPC_FR (3)'!$2:$2,'JASPC_FR (3)'!#REF!</definedName>
    <definedName name="Z_6DE57609_6230_11D4_8F69_00A0C949BF57_.wvu.Rows" localSheetId="28" hidden="1">'JASPC_FR (4)'!#REF!,'JASPC_FR (4)'!$2:$2,'JASPC_FR (4)'!#REF!</definedName>
    <definedName name="Z_6DE57609_6230_11D4_8F69_00A0C949BF57_.wvu.Rows" localSheetId="29" hidden="1">'JASPC_FR (T)'!#REF!,'JASPC_FR (T)'!$2:$2,'JASPC_FR (T)'!#REF!</definedName>
    <definedName name="Z_6DE5760F_6230_11D4_8F69_00A0C949BF57_.wvu.Cols" localSheetId="25" hidden="1">'JASPC_FR (1)'!$A:$B</definedName>
    <definedName name="Z_6DE5760F_6230_11D4_8F69_00A0C949BF57_.wvu.Cols" localSheetId="26" hidden="1">'JASPC_FR (2)'!$A:$B</definedName>
    <definedName name="Z_6DE5760F_6230_11D4_8F69_00A0C949BF57_.wvu.Cols" localSheetId="27" hidden="1">'JASPC_FR (3)'!$A:$B</definedName>
    <definedName name="Z_6DE5760F_6230_11D4_8F69_00A0C949BF57_.wvu.Cols" localSheetId="28" hidden="1">'JASPC_FR (4)'!$A:$B</definedName>
    <definedName name="Z_6DE5760F_6230_11D4_8F69_00A0C949BF57_.wvu.Cols" localSheetId="29" hidden="1">'JASPC_FR (T)'!$A:$B</definedName>
    <definedName name="Z_6DE5760F_6230_11D4_8F69_00A0C949BF57_.wvu.Rows" localSheetId="25" hidden="1">'JASPC_FR (1)'!$1:$1,'JASPC_FR (1)'!#REF!,'JASPC_FR (1)'!$4:$4</definedName>
    <definedName name="Z_6DE5760F_6230_11D4_8F69_00A0C949BF57_.wvu.Rows" localSheetId="26" hidden="1">'JASPC_FR (2)'!$1:$1,'JASPC_FR (2)'!#REF!,'JASPC_FR (2)'!$4:$4</definedName>
    <definedName name="Z_6DE5760F_6230_11D4_8F69_00A0C949BF57_.wvu.Rows" localSheetId="27" hidden="1">'JASPC_FR (3)'!$1:$1,'JASPC_FR (3)'!#REF!,'JASPC_FR (3)'!$4:$4</definedName>
    <definedName name="Z_6DE5760F_6230_11D4_8F69_00A0C949BF57_.wvu.Rows" localSheetId="28" hidden="1">'JASPC_FR (4)'!$1:$1,'JASPC_FR (4)'!#REF!,'JASPC_FR (4)'!$4:$4</definedName>
    <definedName name="Z_6DE5760F_6230_11D4_8F69_00A0C949BF57_.wvu.Rows" localSheetId="29" hidden="1">'JASPC_FR (T)'!$1:$1,'JASPC_FR (T)'!#REF!,'JASPC_FR (T)'!$4:$4</definedName>
    <definedName name="Z_7333B66C_0329_4B3A_BA8C_989B22481751_.wvu.Cols" localSheetId="25" hidden="1">'JASPC_FR (1)'!$A:$B</definedName>
    <definedName name="Z_7333B66C_0329_4B3A_BA8C_989B22481751_.wvu.Cols" localSheetId="26" hidden="1">'JASPC_FR (2)'!$A:$B</definedName>
    <definedName name="Z_7333B66C_0329_4B3A_BA8C_989B22481751_.wvu.Cols" localSheetId="27" hidden="1">'JASPC_FR (3)'!$A:$B</definedName>
    <definedName name="Z_7333B66C_0329_4B3A_BA8C_989B22481751_.wvu.Cols" localSheetId="28" hidden="1">'JASPC_FR (4)'!$A:$B</definedName>
    <definedName name="Z_7333B66C_0329_4B3A_BA8C_989B22481751_.wvu.Cols" localSheetId="29" hidden="1">'JASPC_FR (T)'!$A:$B</definedName>
    <definedName name="Z_7333B66C_0329_4B3A_BA8C_989B22481751_.wvu.Rows" localSheetId="25" hidden="1">'JASPC_FR (1)'!$1:$1,'JASPC_FR (1)'!$4:$4</definedName>
    <definedName name="Z_7333B66C_0329_4B3A_BA8C_989B22481751_.wvu.Rows" localSheetId="26" hidden="1">'JASPC_FR (2)'!$1:$1,'JASPC_FR (2)'!$4:$4</definedName>
    <definedName name="Z_7333B66C_0329_4B3A_BA8C_989B22481751_.wvu.Rows" localSheetId="27" hidden="1">'JASPC_FR (3)'!$1:$1,'JASPC_FR (3)'!$4:$4</definedName>
    <definedName name="Z_7333B66C_0329_4B3A_BA8C_989B22481751_.wvu.Rows" localSheetId="28" hidden="1">'JASPC_FR (4)'!$1:$1,'JASPC_FR (4)'!$4:$4</definedName>
    <definedName name="Z_7333B66C_0329_4B3A_BA8C_989B22481751_.wvu.Rows" localSheetId="29" hidden="1">'JASPC_FR (T)'!$1:$1,'JASPC_FR (T)'!$4:$4</definedName>
    <definedName name="Z_7C96156A_CB1C_11D2_815A_00104BAF4F9D_.wvu.Cols" localSheetId="25" hidden="1">'JASPC_FR (1)'!#REF!</definedName>
    <definedName name="Z_7C96156A_CB1C_11D2_815A_00104BAF4F9D_.wvu.Cols" localSheetId="26" hidden="1">'JASPC_FR (2)'!#REF!</definedName>
    <definedName name="Z_7C96156A_CB1C_11D2_815A_00104BAF4F9D_.wvu.Cols" localSheetId="27" hidden="1">'JASPC_FR (3)'!#REF!</definedName>
    <definedName name="Z_7C96156A_CB1C_11D2_815A_00104BAF4F9D_.wvu.Cols" localSheetId="28" hidden="1">'JASPC_FR (4)'!#REF!</definedName>
    <definedName name="Z_7C96156A_CB1C_11D2_815A_00104BAF4F9D_.wvu.Cols" localSheetId="29" hidden="1">'JASPC_FR (T)'!#REF!</definedName>
    <definedName name="Z_7C96156A_CB1C_11D2_815A_00104BAF4F9D_.wvu.Rows" localSheetId="25" hidden="1">'JASPC_FR (1)'!#REF!,'JASPC_FR (1)'!$2:$2,'JASPC_FR (1)'!#REF!</definedName>
    <definedName name="Z_7C96156A_CB1C_11D2_815A_00104BAF4F9D_.wvu.Rows" localSheetId="26" hidden="1">'JASPC_FR (2)'!#REF!,'JASPC_FR (2)'!$2:$2,'JASPC_FR (2)'!#REF!</definedName>
    <definedName name="Z_7C96156A_CB1C_11D2_815A_00104BAF4F9D_.wvu.Rows" localSheetId="27" hidden="1">'JASPC_FR (3)'!#REF!,'JASPC_FR (3)'!$2:$2,'JASPC_FR (3)'!#REF!</definedName>
    <definedName name="Z_7C96156A_CB1C_11D2_815A_00104BAF4F9D_.wvu.Rows" localSheetId="28" hidden="1">'JASPC_FR (4)'!#REF!,'JASPC_FR (4)'!$2:$2,'JASPC_FR (4)'!#REF!</definedName>
    <definedName name="Z_7C96156A_CB1C_11D2_815A_00104BAF4F9D_.wvu.Rows" localSheetId="29" hidden="1">'JASPC_FR (T)'!#REF!,'JASPC_FR (T)'!$2:$2,'JASPC_FR (T)'!#REF!</definedName>
    <definedName name="Z_7C96156B_CB1C_11D2_815A_00104BAF4F9D_.wvu.Cols" localSheetId="25" hidden="1">'JASPC_FR (1)'!$A:$B</definedName>
    <definedName name="Z_7C96156B_CB1C_11D2_815A_00104BAF4F9D_.wvu.Cols" localSheetId="26" hidden="1">'JASPC_FR (2)'!$A:$B</definedName>
    <definedName name="Z_7C96156B_CB1C_11D2_815A_00104BAF4F9D_.wvu.Cols" localSheetId="27" hidden="1">'JASPC_FR (3)'!$A:$B</definedName>
    <definedName name="Z_7C96156B_CB1C_11D2_815A_00104BAF4F9D_.wvu.Cols" localSheetId="28" hidden="1">'JASPC_FR (4)'!$A:$B</definedName>
    <definedName name="Z_7C96156B_CB1C_11D2_815A_00104BAF4F9D_.wvu.Cols" localSheetId="29" hidden="1">'JASPC_FR (T)'!$A:$B</definedName>
    <definedName name="Z_7C96156B_CB1C_11D2_815A_00104BAF4F9D_.wvu.Rows" localSheetId="25" hidden="1">'JASPC_FR (1)'!$1:$1,'JASPC_FR (1)'!#REF!,'JASPC_FR (1)'!$4:$4</definedName>
    <definedName name="Z_7C96156B_CB1C_11D2_815A_00104BAF4F9D_.wvu.Rows" localSheetId="26" hidden="1">'JASPC_FR (2)'!$1:$1,'JASPC_FR (2)'!#REF!,'JASPC_FR (2)'!$4:$4</definedName>
    <definedName name="Z_7C96156B_CB1C_11D2_815A_00104BAF4F9D_.wvu.Rows" localSheetId="27" hidden="1">'JASPC_FR (3)'!$1:$1,'JASPC_FR (3)'!#REF!,'JASPC_FR (3)'!$4:$4</definedName>
    <definedName name="Z_7C96156B_CB1C_11D2_815A_00104BAF4F9D_.wvu.Rows" localSheetId="28" hidden="1">'JASPC_FR (4)'!$1:$1,'JASPC_FR (4)'!#REF!,'JASPC_FR (4)'!$4:$4</definedName>
    <definedName name="Z_7C96156B_CB1C_11D2_815A_00104BAF4F9D_.wvu.Rows" localSheetId="29" hidden="1">'JASPC_FR (T)'!$1:$1,'JASPC_FR (T)'!#REF!,'JASPC_FR (T)'!$4:$4</definedName>
    <definedName name="Z_8E1844D5_66B9_11D4_8F6C_00A0C949BF57_.wvu.Cols" localSheetId="25" hidden="1">'JASPC_FR (1)'!$A:$B</definedName>
    <definedName name="Z_8E1844D5_66B9_11D4_8F6C_00A0C949BF57_.wvu.Cols" localSheetId="26" hidden="1">'JASPC_FR (2)'!$A:$B</definedName>
    <definedName name="Z_8E1844D5_66B9_11D4_8F6C_00A0C949BF57_.wvu.Cols" localSheetId="27" hidden="1">'JASPC_FR (3)'!$A:$B</definedName>
    <definedName name="Z_8E1844D5_66B9_11D4_8F6C_00A0C949BF57_.wvu.Cols" localSheetId="28" hidden="1">'JASPC_FR (4)'!$A:$B</definedName>
    <definedName name="Z_8E1844D5_66B9_11D4_8F6C_00A0C949BF57_.wvu.Cols" localSheetId="29" hidden="1">'JASPC_FR (T)'!$A:$B</definedName>
    <definedName name="Z_8E1844D5_66B9_11D4_8F6C_00A0C949BF57_.wvu.Rows" localSheetId="25" hidden="1">'JASPC_FR (1)'!$1:$1,'JASPC_FR (1)'!#REF!,'JASPC_FR (1)'!$4:$4</definedName>
    <definedName name="Z_8E1844D5_66B9_11D4_8F6C_00A0C949BF57_.wvu.Rows" localSheetId="26" hidden="1">'JASPC_FR (2)'!$1:$1,'JASPC_FR (2)'!#REF!,'JASPC_FR (2)'!$4:$4</definedName>
    <definedName name="Z_8E1844D5_66B9_11D4_8F6C_00A0C949BF57_.wvu.Rows" localSheetId="27" hidden="1">'JASPC_FR (3)'!$1:$1,'JASPC_FR (3)'!#REF!,'JASPC_FR (3)'!$4:$4</definedName>
    <definedName name="Z_8E1844D5_66B9_11D4_8F6C_00A0C949BF57_.wvu.Rows" localSheetId="28" hidden="1">'JASPC_FR (4)'!$1:$1,'JASPC_FR (4)'!#REF!,'JASPC_FR (4)'!$4:$4</definedName>
    <definedName name="Z_8E1844D5_66B9_11D4_8F6C_00A0C949BF57_.wvu.Rows" localSheetId="29" hidden="1">'JASPC_FR (T)'!$1:$1,'JASPC_FR (T)'!#REF!,'JASPC_FR (T)'!$4:$4</definedName>
    <definedName name="Z_8E1844D7_66B9_11D4_8F6C_00A0C949BF57_.wvu.Cols" localSheetId="25" hidden="1">'JASPC_FR (1)'!$A:$B</definedName>
    <definedName name="Z_8E1844D7_66B9_11D4_8F6C_00A0C949BF57_.wvu.Cols" localSheetId="26" hidden="1">'JASPC_FR (2)'!$A:$B</definedName>
    <definedName name="Z_8E1844D7_66B9_11D4_8F6C_00A0C949BF57_.wvu.Cols" localSheetId="27" hidden="1">'JASPC_FR (3)'!$A:$B</definedName>
    <definedName name="Z_8E1844D7_66B9_11D4_8F6C_00A0C949BF57_.wvu.Cols" localSheetId="28" hidden="1">'JASPC_FR (4)'!$A:$B</definedName>
    <definedName name="Z_8E1844D7_66B9_11D4_8F6C_00A0C949BF57_.wvu.Cols" localSheetId="29" hidden="1">'JASPC_FR (T)'!$A:$B</definedName>
    <definedName name="Z_8E1844D7_66B9_11D4_8F6C_00A0C949BF57_.wvu.Rows" localSheetId="25" hidden="1">'JASPC_FR (1)'!$1:$1,'JASPC_FR (1)'!#REF!,'JASPC_FR (1)'!$4:$4</definedName>
    <definedName name="Z_8E1844D7_66B9_11D4_8F6C_00A0C949BF57_.wvu.Rows" localSheetId="26" hidden="1">'JASPC_FR (2)'!$1:$1,'JASPC_FR (2)'!#REF!,'JASPC_FR (2)'!$4:$4</definedName>
    <definedName name="Z_8E1844D7_66B9_11D4_8F6C_00A0C949BF57_.wvu.Rows" localSheetId="27" hidden="1">'JASPC_FR (3)'!$1:$1,'JASPC_FR (3)'!#REF!,'JASPC_FR (3)'!$4:$4</definedName>
    <definedName name="Z_8E1844D7_66B9_11D4_8F6C_00A0C949BF57_.wvu.Rows" localSheetId="28" hidden="1">'JASPC_FR (4)'!$1:$1,'JASPC_FR (4)'!#REF!,'JASPC_FR (4)'!$4:$4</definedName>
    <definedName name="Z_8E1844D7_66B9_11D4_8F6C_00A0C949BF57_.wvu.Rows" localSheetId="29" hidden="1">'JASPC_FR (T)'!$1:$1,'JASPC_FR (T)'!#REF!,'JASPC_FR (T)'!$4:$4</definedName>
    <definedName name="Z_8E1844DB_66B9_11D4_8F6C_00A0C949BF57_.wvu.Cols" localSheetId="25" hidden="1">'JASPC_FR (1)'!$A:$B</definedName>
    <definedName name="Z_8E1844DB_66B9_11D4_8F6C_00A0C949BF57_.wvu.Cols" localSheetId="26" hidden="1">'JASPC_FR (2)'!$A:$B</definedName>
    <definedName name="Z_8E1844DB_66B9_11D4_8F6C_00A0C949BF57_.wvu.Cols" localSheetId="27" hidden="1">'JASPC_FR (3)'!$A:$B</definedName>
    <definedName name="Z_8E1844DB_66B9_11D4_8F6C_00A0C949BF57_.wvu.Cols" localSheetId="28" hidden="1">'JASPC_FR (4)'!$A:$B</definedName>
    <definedName name="Z_8E1844DB_66B9_11D4_8F6C_00A0C949BF57_.wvu.Cols" localSheetId="29" hidden="1">'JASPC_FR (T)'!$A:$B</definedName>
    <definedName name="Z_8E1844DB_66B9_11D4_8F6C_00A0C949BF57_.wvu.Rows" localSheetId="25" hidden="1">'JASPC_FR (1)'!$1:$1,'JASPC_FR (1)'!#REF!,'JASPC_FR (1)'!$4:$4</definedName>
    <definedName name="Z_8E1844DB_66B9_11D4_8F6C_00A0C949BF57_.wvu.Rows" localSheetId="26" hidden="1">'JASPC_FR (2)'!$1:$1,'JASPC_FR (2)'!#REF!,'JASPC_FR (2)'!$4:$4</definedName>
    <definedName name="Z_8E1844DB_66B9_11D4_8F6C_00A0C949BF57_.wvu.Rows" localSheetId="27" hidden="1">'JASPC_FR (3)'!$1:$1,'JASPC_FR (3)'!#REF!,'JASPC_FR (3)'!$4:$4</definedName>
    <definedName name="Z_8E1844DB_66B9_11D4_8F6C_00A0C949BF57_.wvu.Rows" localSheetId="28" hidden="1">'JASPC_FR (4)'!$1:$1,'JASPC_FR (4)'!#REF!,'JASPC_FR (4)'!$4:$4</definedName>
    <definedName name="Z_8E1844DB_66B9_11D4_8F6C_00A0C949BF57_.wvu.Rows" localSheetId="29" hidden="1">'JASPC_FR (T)'!$1:$1,'JASPC_FR (T)'!#REF!,'JASPC_FR (T)'!$4:$4</definedName>
    <definedName name="Z_A07F6DA1_CB08_11D2_815A_00104BAF4F9D_.wvu.Cols" localSheetId="25" hidden="1">'JASPC_FR (1)'!#REF!</definedName>
    <definedName name="Z_A07F6DA1_CB08_11D2_815A_00104BAF4F9D_.wvu.Cols" localSheetId="26" hidden="1">'JASPC_FR (2)'!#REF!</definedName>
    <definedName name="Z_A07F6DA1_CB08_11D2_815A_00104BAF4F9D_.wvu.Cols" localSheetId="27" hidden="1">'JASPC_FR (3)'!#REF!</definedName>
    <definedName name="Z_A07F6DA1_CB08_11D2_815A_00104BAF4F9D_.wvu.Cols" localSheetId="28" hidden="1">'JASPC_FR (4)'!#REF!</definedName>
    <definedName name="Z_A07F6DA1_CB08_11D2_815A_00104BAF4F9D_.wvu.Cols" localSheetId="29" hidden="1">'JASPC_FR (T)'!#REF!</definedName>
    <definedName name="Z_A07F6DA1_CB08_11D2_815A_00104BAF4F9D_.wvu.Rows" localSheetId="25" hidden="1">'JASPC_FR (1)'!#REF!,'JASPC_FR (1)'!$2:$2,'JASPC_FR (1)'!#REF!</definedName>
    <definedName name="Z_A07F6DA1_CB08_11D2_815A_00104BAF4F9D_.wvu.Rows" localSheetId="26" hidden="1">'JASPC_FR (2)'!#REF!,'JASPC_FR (2)'!$2:$2,'JASPC_FR (2)'!#REF!</definedName>
    <definedName name="Z_A07F6DA1_CB08_11D2_815A_00104BAF4F9D_.wvu.Rows" localSheetId="27" hidden="1">'JASPC_FR (3)'!#REF!,'JASPC_FR (3)'!$2:$2,'JASPC_FR (3)'!#REF!</definedName>
    <definedName name="Z_A07F6DA1_CB08_11D2_815A_00104BAF4F9D_.wvu.Rows" localSheetId="28" hidden="1">'JASPC_FR (4)'!#REF!,'JASPC_FR (4)'!$2:$2,'JASPC_FR (4)'!#REF!</definedName>
    <definedName name="Z_A07F6DA1_CB08_11D2_815A_00104BAF4F9D_.wvu.Rows" localSheetId="29" hidden="1">'JASPC_FR (T)'!#REF!,'JASPC_FR (T)'!$2:$2,'JASPC_FR (T)'!#REF!</definedName>
    <definedName name="Z_A07F6DA2_CB08_11D2_815A_00104BAF4F9D_.wvu.Cols" localSheetId="25" hidden="1">'JASPC_FR (1)'!#REF!</definedName>
    <definedName name="Z_A07F6DA2_CB08_11D2_815A_00104BAF4F9D_.wvu.Cols" localSheetId="26" hidden="1">'JASPC_FR (2)'!#REF!</definedName>
    <definedName name="Z_A07F6DA2_CB08_11D2_815A_00104BAF4F9D_.wvu.Cols" localSheetId="27" hidden="1">'JASPC_FR (3)'!#REF!</definedName>
    <definedName name="Z_A07F6DA2_CB08_11D2_815A_00104BAF4F9D_.wvu.Cols" localSheetId="28" hidden="1">'JASPC_FR (4)'!#REF!</definedName>
    <definedName name="Z_A07F6DA2_CB08_11D2_815A_00104BAF4F9D_.wvu.Cols" localSheetId="29" hidden="1">'JASPC_FR (T)'!#REF!</definedName>
    <definedName name="Z_A07F6DA2_CB08_11D2_815A_00104BAF4F9D_.wvu.Rows" localSheetId="25" hidden="1">'JASPC_FR (1)'!#REF!,'JASPC_FR (1)'!$2:$2,'JASPC_FR (1)'!#REF!</definedName>
    <definedName name="Z_A07F6DA2_CB08_11D2_815A_00104BAF4F9D_.wvu.Rows" localSheetId="26" hidden="1">'JASPC_FR (2)'!#REF!,'JASPC_FR (2)'!$2:$2,'JASPC_FR (2)'!#REF!</definedName>
    <definedName name="Z_A07F6DA2_CB08_11D2_815A_00104BAF4F9D_.wvu.Rows" localSheetId="27" hidden="1">'JASPC_FR (3)'!#REF!,'JASPC_FR (3)'!$2:$2,'JASPC_FR (3)'!#REF!</definedName>
    <definedName name="Z_A07F6DA2_CB08_11D2_815A_00104BAF4F9D_.wvu.Rows" localSheetId="28" hidden="1">'JASPC_FR (4)'!#REF!,'JASPC_FR (4)'!$2:$2,'JASPC_FR (4)'!#REF!</definedName>
    <definedName name="Z_A07F6DA2_CB08_11D2_815A_00104BAF4F9D_.wvu.Rows" localSheetId="29" hidden="1">'JASPC_FR (T)'!#REF!,'JASPC_FR (T)'!$2:$2,'JASPC_FR (T)'!#REF!</definedName>
    <definedName name="Z_A07F6DA3_CB08_11D2_815A_00104BAF4F9D_.wvu.Cols" localSheetId="25" hidden="1">'JASPC_FR (1)'!#REF!</definedName>
    <definedName name="Z_A07F6DA3_CB08_11D2_815A_00104BAF4F9D_.wvu.Cols" localSheetId="26" hidden="1">'JASPC_FR (2)'!#REF!</definedName>
    <definedName name="Z_A07F6DA3_CB08_11D2_815A_00104BAF4F9D_.wvu.Cols" localSheetId="27" hidden="1">'JASPC_FR (3)'!#REF!</definedName>
    <definedName name="Z_A07F6DA3_CB08_11D2_815A_00104BAF4F9D_.wvu.Cols" localSheetId="28" hidden="1">'JASPC_FR (4)'!#REF!</definedName>
    <definedName name="Z_A07F6DA3_CB08_11D2_815A_00104BAF4F9D_.wvu.Cols" localSheetId="29" hidden="1">'JASPC_FR (T)'!#REF!</definedName>
    <definedName name="Z_A07F6DA3_CB08_11D2_815A_00104BAF4F9D_.wvu.Rows" localSheetId="25" hidden="1">'JASPC_FR (1)'!#REF!,'JASPC_FR (1)'!$2:$2,'JASPC_FR (1)'!#REF!</definedName>
    <definedName name="Z_A07F6DA3_CB08_11D2_815A_00104BAF4F9D_.wvu.Rows" localSheetId="26" hidden="1">'JASPC_FR (2)'!#REF!,'JASPC_FR (2)'!$2:$2,'JASPC_FR (2)'!#REF!</definedName>
    <definedName name="Z_A07F6DA3_CB08_11D2_815A_00104BAF4F9D_.wvu.Rows" localSheetId="27" hidden="1">'JASPC_FR (3)'!#REF!,'JASPC_FR (3)'!$2:$2,'JASPC_FR (3)'!#REF!</definedName>
    <definedName name="Z_A07F6DA3_CB08_11D2_815A_00104BAF4F9D_.wvu.Rows" localSheetId="28" hidden="1">'JASPC_FR (4)'!#REF!,'JASPC_FR (4)'!$2:$2,'JASPC_FR (4)'!#REF!</definedName>
    <definedName name="Z_A07F6DA3_CB08_11D2_815A_00104BAF4F9D_.wvu.Rows" localSheetId="29" hidden="1">'JASPC_FR (T)'!#REF!,'JASPC_FR (T)'!$2:$2,'JASPC_FR (T)'!#REF!</definedName>
    <definedName name="Z_A07F6DA6_CB08_11D2_815A_00104BAF4F9D_.wvu.Cols" localSheetId="25" hidden="1">'JASPC_FR (1)'!$A:$B</definedName>
    <definedName name="Z_A07F6DA6_CB08_11D2_815A_00104BAF4F9D_.wvu.Cols" localSheetId="26" hidden="1">'JASPC_FR (2)'!$A:$B</definedName>
    <definedName name="Z_A07F6DA6_CB08_11D2_815A_00104BAF4F9D_.wvu.Cols" localSheetId="27" hidden="1">'JASPC_FR (3)'!$A:$B</definedName>
    <definedName name="Z_A07F6DA6_CB08_11D2_815A_00104BAF4F9D_.wvu.Cols" localSheetId="28" hidden="1">'JASPC_FR (4)'!$A:$B</definedName>
    <definedName name="Z_A07F6DA6_CB08_11D2_815A_00104BAF4F9D_.wvu.Cols" localSheetId="29" hidden="1">'JASPC_FR (T)'!$A:$B</definedName>
    <definedName name="Z_A07F6DA6_CB08_11D2_815A_00104BAF4F9D_.wvu.Rows" localSheetId="25" hidden="1">'JASPC_FR (1)'!$1:$1,'JASPC_FR (1)'!#REF!,'JASPC_FR (1)'!$4:$4</definedName>
    <definedName name="Z_A07F6DA6_CB08_11D2_815A_00104BAF4F9D_.wvu.Rows" localSheetId="26" hidden="1">'JASPC_FR (2)'!$1:$1,'JASPC_FR (2)'!#REF!,'JASPC_FR (2)'!$4:$4</definedName>
    <definedName name="Z_A07F6DA6_CB08_11D2_815A_00104BAF4F9D_.wvu.Rows" localSheetId="27" hidden="1">'JASPC_FR (3)'!$1:$1,'JASPC_FR (3)'!#REF!,'JASPC_FR (3)'!$4:$4</definedName>
    <definedName name="Z_A07F6DA6_CB08_11D2_815A_00104BAF4F9D_.wvu.Rows" localSheetId="28" hidden="1">'JASPC_FR (4)'!$1:$1,'JASPC_FR (4)'!#REF!,'JASPC_FR (4)'!$4:$4</definedName>
    <definedName name="Z_A07F6DA6_CB08_11D2_815A_00104BAF4F9D_.wvu.Rows" localSheetId="29" hidden="1">'JASPC_FR (T)'!$1:$1,'JASPC_FR (T)'!#REF!,'JASPC_FR (T)'!$4:$4</definedName>
    <definedName name="Z_BC7AB10F_CF63_11D4_94ED_00A0C949BF57_.wvu.Cols" localSheetId="25" hidden="1">'JASPC_FR (1)'!$A:$B</definedName>
    <definedName name="Z_BC7AB10F_CF63_11D4_94ED_00A0C949BF57_.wvu.Cols" localSheetId="26" hidden="1">'JASPC_FR (2)'!$A:$B</definedName>
    <definedName name="Z_BC7AB10F_CF63_11D4_94ED_00A0C949BF57_.wvu.Cols" localSheetId="27" hidden="1">'JASPC_FR (3)'!$A:$B</definedName>
    <definedName name="Z_BC7AB10F_CF63_11D4_94ED_00A0C949BF57_.wvu.Cols" localSheetId="28" hidden="1">'JASPC_FR (4)'!$A:$B</definedName>
    <definedName name="Z_BC7AB10F_CF63_11D4_94ED_00A0C949BF57_.wvu.Cols" localSheetId="29" hidden="1">'JASPC_FR (T)'!$A:$B</definedName>
    <definedName name="Z_BC7AB10F_CF63_11D4_94ED_00A0C949BF57_.wvu.Rows" localSheetId="25" hidden="1">'JASPC_FR (1)'!$1:$1,'JASPC_FR (1)'!#REF!,'JASPC_FR (1)'!$4:$4</definedName>
    <definedName name="Z_BC7AB10F_CF63_11D4_94ED_00A0C949BF57_.wvu.Rows" localSheetId="26" hidden="1">'JASPC_FR (2)'!$1:$1,'JASPC_FR (2)'!#REF!,'JASPC_FR (2)'!$4:$4</definedName>
    <definedName name="Z_BC7AB10F_CF63_11D4_94ED_00A0C949BF57_.wvu.Rows" localSheetId="27" hidden="1">'JASPC_FR (3)'!$1:$1,'JASPC_FR (3)'!#REF!,'JASPC_FR (3)'!$4:$4</definedName>
    <definedName name="Z_BC7AB10F_CF63_11D4_94ED_00A0C949BF57_.wvu.Rows" localSheetId="28" hidden="1">'JASPC_FR (4)'!$1:$1,'JASPC_FR (4)'!#REF!,'JASPC_FR (4)'!$4:$4</definedName>
    <definedName name="Z_BC7AB10F_CF63_11D4_94ED_00A0C949BF57_.wvu.Rows" localSheetId="29" hidden="1">'JASPC_FR (T)'!$1:$1,'JASPC_FR (T)'!#REF!,'JASPC_FR (T)'!$4:$4</definedName>
    <definedName name="Z_BC7AB110_CF63_11D4_94ED_00A0C949BF57_.wvu.Cols" localSheetId="25" hidden="1">'JASPC_FR (1)'!$A:$B</definedName>
    <definedName name="Z_BC7AB110_CF63_11D4_94ED_00A0C949BF57_.wvu.Cols" localSheetId="26" hidden="1">'JASPC_FR (2)'!$A:$B</definedName>
    <definedName name="Z_BC7AB110_CF63_11D4_94ED_00A0C949BF57_.wvu.Cols" localSheetId="27" hidden="1">'JASPC_FR (3)'!$A:$B</definedName>
    <definedName name="Z_BC7AB110_CF63_11D4_94ED_00A0C949BF57_.wvu.Cols" localSheetId="28" hidden="1">'JASPC_FR (4)'!$A:$B</definedName>
    <definedName name="Z_BC7AB110_CF63_11D4_94ED_00A0C949BF57_.wvu.Cols" localSheetId="29" hidden="1">'JASPC_FR (T)'!$A:$B</definedName>
    <definedName name="Z_BC7AB110_CF63_11D4_94ED_00A0C949BF57_.wvu.Rows" localSheetId="25" hidden="1">'JASPC_FR (1)'!$1:$1,'JASPC_FR (1)'!#REF!,'JASPC_FR (1)'!$4:$4</definedName>
    <definedName name="Z_BC7AB110_CF63_11D4_94ED_00A0C949BF57_.wvu.Rows" localSheetId="26" hidden="1">'JASPC_FR (2)'!$1:$1,'JASPC_FR (2)'!#REF!,'JASPC_FR (2)'!$4:$4</definedName>
    <definedName name="Z_BC7AB110_CF63_11D4_94ED_00A0C949BF57_.wvu.Rows" localSheetId="27" hidden="1">'JASPC_FR (3)'!$1:$1,'JASPC_FR (3)'!#REF!,'JASPC_FR (3)'!$4:$4</definedName>
    <definedName name="Z_BC7AB110_CF63_11D4_94ED_00A0C949BF57_.wvu.Rows" localSheetId="28" hidden="1">'JASPC_FR (4)'!$1:$1,'JASPC_FR (4)'!#REF!,'JASPC_FR (4)'!$4:$4</definedName>
    <definedName name="Z_BC7AB110_CF63_11D4_94ED_00A0C949BF57_.wvu.Rows" localSheetId="29" hidden="1">'JASPC_FR (T)'!$1:$1,'JASPC_FR (T)'!#REF!,'JASPC_FR (T)'!$4:$4</definedName>
    <definedName name="Z_BC7AB111_CF63_11D4_94ED_00A0C949BF57_.wvu.Cols" localSheetId="25" hidden="1">'JASPC_FR (1)'!$A:$B</definedName>
    <definedName name="Z_BC7AB111_CF63_11D4_94ED_00A0C949BF57_.wvu.Cols" localSheetId="26" hidden="1">'JASPC_FR (2)'!$A:$B</definedName>
    <definedName name="Z_BC7AB111_CF63_11D4_94ED_00A0C949BF57_.wvu.Cols" localSheetId="27" hidden="1">'JASPC_FR (3)'!$A:$B</definedName>
    <definedName name="Z_BC7AB111_CF63_11D4_94ED_00A0C949BF57_.wvu.Cols" localSheetId="28" hidden="1">'JASPC_FR (4)'!$A:$B</definedName>
    <definedName name="Z_BC7AB111_CF63_11D4_94ED_00A0C949BF57_.wvu.Cols" localSheetId="29" hidden="1">'JASPC_FR (T)'!$A:$B</definedName>
    <definedName name="Z_BC7AB111_CF63_11D4_94ED_00A0C949BF57_.wvu.Rows" localSheetId="25" hidden="1">'JASPC_FR (1)'!$1:$1,'JASPC_FR (1)'!#REF!,'JASPC_FR (1)'!$4:$4</definedName>
    <definedName name="Z_BC7AB111_CF63_11D4_94ED_00A0C949BF57_.wvu.Rows" localSheetId="26" hidden="1">'JASPC_FR (2)'!$1:$1,'JASPC_FR (2)'!#REF!,'JASPC_FR (2)'!$4:$4</definedName>
    <definedName name="Z_BC7AB111_CF63_11D4_94ED_00A0C949BF57_.wvu.Rows" localSheetId="27" hidden="1">'JASPC_FR (3)'!$1:$1,'JASPC_FR (3)'!#REF!,'JASPC_FR (3)'!$4:$4</definedName>
    <definedName name="Z_BC7AB111_CF63_11D4_94ED_00A0C949BF57_.wvu.Rows" localSheetId="28" hidden="1">'JASPC_FR (4)'!$1:$1,'JASPC_FR (4)'!#REF!,'JASPC_FR (4)'!$4:$4</definedName>
    <definedName name="Z_BC7AB111_CF63_11D4_94ED_00A0C949BF57_.wvu.Rows" localSheetId="29" hidden="1">'JASPC_FR (T)'!$1:$1,'JASPC_FR (T)'!#REF!,'JASPC_FR (T)'!$4:$4</definedName>
    <definedName name="Z_BC7AB112_CF63_11D4_94ED_00A0C949BF57_.wvu.Cols" localSheetId="25" hidden="1">'JASPC_FR (1)'!$A:$B</definedName>
    <definedName name="Z_BC7AB112_CF63_11D4_94ED_00A0C949BF57_.wvu.Cols" localSheetId="26" hidden="1">'JASPC_FR (2)'!$A:$B</definedName>
    <definedName name="Z_BC7AB112_CF63_11D4_94ED_00A0C949BF57_.wvu.Cols" localSheetId="27" hidden="1">'JASPC_FR (3)'!$A:$B</definedName>
    <definedName name="Z_BC7AB112_CF63_11D4_94ED_00A0C949BF57_.wvu.Cols" localSheetId="28" hidden="1">'JASPC_FR (4)'!$A:$B</definedName>
    <definedName name="Z_BC7AB112_CF63_11D4_94ED_00A0C949BF57_.wvu.Cols" localSheetId="29" hidden="1">'JASPC_FR (T)'!$A:$B</definedName>
    <definedName name="Z_BC7AB112_CF63_11D4_94ED_00A0C949BF57_.wvu.Rows" localSheetId="25" hidden="1">'JASPC_FR (1)'!$1:$1,'JASPC_FR (1)'!#REF!,'JASPC_FR (1)'!$4:$4</definedName>
    <definedName name="Z_BC7AB112_CF63_11D4_94ED_00A0C949BF57_.wvu.Rows" localSheetId="26" hidden="1">'JASPC_FR (2)'!$1:$1,'JASPC_FR (2)'!#REF!,'JASPC_FR (2)'!$4:$4</definedName>
    <definedName name="Z_BC7AB112_CF63_11D4_94ED_00A0C949BF57_.wvu.Rows" localSheetId="27" hidden="1">'JASPC_FR (3)'!$1:$1,'JASPC_FR (3)'!#REF!,'JASPC_FR (3)'!$4:$4</definedName>
    <definedName name="Z_BC7AB112_CF63_11D4_94ED_00A0C949BF57_.wvu.Rows" localSheetId="28" hidden="1">'JASPC_FR (4)'!$1:$1,'JASPC_FR (4)'!#REF!,'JASPC_FR (4)'!$4:$4</definedName>
    <definedName name="Z_BC7AB112_CF63_11D4_94ED_00A0C949BF57_.wvu.Rows" localSheetId="29" hidden="1">'JASPC_FR (T)'!$1:$1,'JASPC_FR (T)'!#REF!,'JASPC_FR (T)'!$4:$4</definedName>
    <definedName name="Z_BC7AB113_CF63_11D4_94ED_00A0C949BF57_.wvu.Cols" localSheetId="25" hidden="1">'JASPC_FR (1)'!$A:$B</definedName>
    <definedName name="Z_BC7AB113_CF63_11D4_94ED_00A0C949BF57_.wvu.Cols" localSheetId="26" hidden="1">'JASPC_FR (2)'!$A:$B</definedName>
    <definedName name="Z_BC7AB113_CF63_11D4_94ED_00A0C949BF57_.wvu.Cols" localSheetId="27" hidden="1">'JASPC_FR (3)'!$A:$B</definedName>
    <definedName name="Z_BC7AB113_CF63_11D4_94ED_00A0C949BF57_.wvu.Cols" localSheetId="28" hidden="1">'JASPC_FR (4)'!$A:$B</definedName>
    <definedName name="Z_BC7AB113_CF63_11D4_94ED_00A0C949BF57_.wvu.Cols" localSheetId="29" hidden="1">'JASPC_FR (T)'!$A:$B</definedName>
    <definedName name="Z_BC7AB113_CF63_11D4_94ED_00A0C949BF57_.wvu.Rows" localSheetId="25" hidden="1">'JASPC_FR (1)'!$1:$1,'JASPC_FR (1)'!#REF!,'JASPC_FR (1)'!$4:$4</definedName>
    <definedName name="Z_BC7AB113_CF63_11D4_94ED_00A0C949BF57_.wvu.Rows" localSheetId="26" hidden="1">'JASPC_FR (2)'!$1:$1,'JASPC_FR (2)'!#REF!,'JASPC_FR (2)'!$4:$4</definedName>
    <definedName name="Z_BC7AB113_CF63_11D4_94ED_00A0C949BF57_.wvu.Rows" localSheetId="27" hidden="1">'JASPC_FR (3)'!$1:$1,'JASPC_FR (3)'!#REF!,'JASPC_FR (3)'!$4:$4</definedName>
    <definedName name="Z_BC7AB113_CF63_11D4_94ED_00A0C949BF57_.wvu.Rows" localSheetId="28" hidden="1">'JASPC_FR (4)'!$1:$1,'JASPC_FR (4)'!#REF!,'JASPC_FR (4)'!$4:$4</definedName>
    <definedName name="Z_BC7AB113_CF63_11D4_94ED_00A0C949BF57_.wvu.Rows" localSheetId="29" hidden="1">'JASPC_FR (T)'!$1:$1,'JASPC_FR (T)'!#REF!,'JASPC_FR (T)'!$4:$4</definedName>
    <definedName name="Z_BC7AB114_CF63_11D4_94ED_00A0C949BF57_.wvu.Cols" localSheetId="25" hidden="1">'JASPC_FR (1)'!$A:$B</definedName>
    <definedName name="Z_BC7AB114_CF63_11D4_94ED_00A0C949BF57_.wvu.Cols" localSheetId="26" hidden="1">'JASPC_FR (2)'!$A:$B</definedName>
    <definedName name="Z_BC7AB114_CF63_11D4_94ED_00A0C949BF57_.wvu.Cols" localSheetId="27" hidden="1">'JASPC_FR (3)'!$A:$B</definedName>
    <definedName name="Z_BC7AB114_CF63_11D4_94ED_00A0C949BF57_.wvu.Cols" localSheetId="28" hidden="1">'JASPC_FR (4)'!$A:$B</definedName>
    <definedName name="Z_BC7AB114_CF63_11D4_94ED_00A0C949BF57_.wvu.Cols" localSheetId="29" hidden="1">'JASPC_FR (T)'!$A:$B</definedName>
    <definedName name="Z_BC7AB114_CF63_11D4_94ED_00A0C949BF57_.wvu.Rows" localSheetId="25" hidden="1">'JASPC_FR (1)'!$1:$1,'JASPC_FR (1)'!#REF!,'JASPC_FR (1)'!$4:$4</definedName>
    <definedName name="Z_BC7AB114_CF63_11D4_94ED_00A0C949BF57_.wvu.Rows" localSheetId="26" hidden="1">'JASPC_FR (2)'!$1:$1,'JASPC_FR (2)'!#REF!,'JASPC_FR (2)'!$4:$4</definedName>
    <definedName name="Z_BC7AB114_CF63_11D4_94ED_00A0C949BF57_.wvu.Rows" localSheetId="27" hidden="1">'JASPC_FR (3)'!$1:$1,'JASPC_FR (3)'!#REF!,'JASPC_FR (3)'!$4:$4</definedName>
    <definedName name="Z_BC7AB114_CF63_11D4_94ED_00A0C949BF57_.wvu.Rows" localSheetId="28" hidden="1">'JASPC_FR (4)'!$1:$1,'JASPC_FR (4)'!#REF!,'JASPC_FR (4)'!$4:$4</definedName>
    <definedName name="Z_BC7AB114_CF63_11D4_94ED_00A0C949BF57_.wvu.Rows" localSheetId="29" hidden="1">'JASPC_FR (T)'!$1:$1,'JASPC_FR (T)'!#REF!,'JASPC_FR (T)'!$4:$4</definedName>
    <definedName name="Z_BC7AB115_CF63_11D4_94ED_00A0C949BF57_.wvu.Cols" localSheetId="25" hidden="1">'JASPC_FR (1)'!$A:$B</definedName>
    <definedName name="Z_BC7AB115_CF63_11D4_94ED_00A0C949BF57_.wvu.Cols" localSheetId="26" hidden="1">'JASPC_FR (2)'!$A:$B</definedName>
    <definedName name="Z_BC7AB115_CF63_11D4_94ED_00A0C949BF57_.wvu.Cols" localSheetId="27" hidden="1">'JASPC_FR (3)'!$A:$B</definedName>
    <definedName name="Z_BC7AB115_CF63_11D4_94ED_00A0C949BF57_.wvu.Cols" localSheetId="28" hidden="1">'JASPC_FR (4)'!$A:$B</definedName>
    <definedName name="Z_BC7AB115_CF63_11D4_94ED_00A0C949BF57_.wvu.Cols" localSheetId="29" hidden="1">'JASPC_FR (T)'!$A:$B</definedName>
    <definedName name="Z_BC7AB115_CF63_11D4_94ED_00A0C949BF57_.wvu.Rows" localSheetId="25" hidden="1">'JASPC_FR (1)'!$1:$1,'JASPC_FR (1)'!#REF!,'JASPC_FR (1)'!$4:$4</definedName>
    <definedName name="Z_BC7AB115_CF63_11D4_94ED_00A0C949BF57_.wvu.Rows" localSheetId="26" hidden="1">'JASPC_FR (2)'!$1:$1,'JASPC_FR (2)'!#REF!,'JASPC_FR (2)'!$4:$4</definedName>
    <definedName name="Z_BC7AB115_CF63_11D4_94ED_00A0C949BF57_.wvu.Rows" localSheetId="27" hidden="1">'JASPC_FR (3)'!$1:$1,'JASPC_FR (3)'!#REF!,'JASPC_FR (3)'!$4:$4</definedName>
    <definedName name="Z_BC7AB115_CF63_11D4_94ED_00A0C949BF57_.wvu.Rows" localSheetId="28" hidden="1">'JASPC_FR (4)'!$1:$1,'JASPC_FR (4)'!#REF!,'JASPC_FR (4)'!$4:$4</definedName>
    <definedName name="Z_BC7AB115_CF63_11D4_94ED_00A0C949BF57_.wvu.Rows" localSheetId="29" hidden="1">'JASPC_FR (T)'!$1:$1,'JASPC_FR (T)'!#REF!,'JASPC_FR (T)'!$4:$4</definedName>
    <definedName name="Z_BC7AB116_CF63_11D4_94ED_00A0C949BF57_.wvu.Cols" localSheetId="25" hidden="1">'JASPC_FR (1)'!$A:$B</definedName>
    <definedName name="Z_BC7AB116_CF63_11D4_94ED_00A0C949BF57_.wvu.Cols" localSheetId="26" hidden="1">'JASPC_FR (2)'!$A:$B</definedName>
    <definedName name="Z_BC7AB116_CF63_11D4_94ED_00A0C949BF57_.wvu.Cols" localSheetId="27" hidden="1">'JASPC_FR (3)'!$A:$B</definedName>
    <definedName name="Z_BC7AB116_CF63_11D4_94ED_00A0C949BF57_.wvu.Cols" localSheetId="28" hidden="1">'JASPC_FR (4)'!$A:$B</definedName>
    <definedName name="Z_BC7AB116_CF63_11D4_94ED_00A0C949BF57_.wvu.Cols" localSheetId="29" hidden="1">'JASPC_FR (T)'!$A:$B</definedName>
    <definedName name="Z_BC7AB116_CF63_11D4_94ED_00A0C949BF57_.wvu.Rows" localSheetId="25" hidden="1">'JASPC_FR (1)'!$1:$1,'JASPC_FR (1)'!#REF!,'JASPC_FR (1)'!$4:$4</definedName>
    <definedName name="Z_BC7AB116_CF63_11D4_94ED_00A0C949BF57_.wvu.Rows" localSheetId="26" hidden="1">'JASPC_FR (2)'!$1:$1,'JASPC_FR (2)'!#REF!,'JASPC_FR (2)'!$4:$4</definedName>
    <definedName name="Z_BC7AB116_CF63_11D4_94ED_00A0C949BF57_.wvu.Rows" localSheetId="27" hidden="1">'JASPC_FR (3)'!$1:$1,'JASPC_FR (3)'!#REF!,'JASPC_FR (3)'!$4:$4</definedName>
    <definedName name="Z_BC7AB116_CF63_11D4_94ED_00A0C949BF57_.wvu.Rows" localSheetId="28" hidden="1">'JASPC_FR (4)'!$1:$1,'JASPC_FR (4)'!#REF!,'JASPC_FR (4)'!$4:$4</definedName>
    <definedName name="Z_BC7AB116_CF63_11D4_94ED_00A0C949BF57_.wvu.Rows" localSheetId="29" hidden="1">'JASPC_FR (T)'!$1:$1,'JASPC_FR (T)'!#REF!,'JASPC_FR (T)'!$4:$4</definedName>
    <definedName name="Z_BC7AB117_CF63_11D4_94ED_00A0C949BF57_.wvu.Cols" localSheetId="25" hidden="1">'JASPC_FR (1)'!$A:$B</definedName>
    <definedName name="Z_BC7AB117_CF63_11D4_94ED_00A0C949BF57_.wvu.Cols" localSheetId="26" hidden="1">'JASPC_FR (2)'!$A:$B</definedName>
    <definedName name="Z_BC7AB117_CF63_11D4_94ED_00A0C949BF57_.wvu.Cols" localSheetId="27" hidden="1">'JASPC_FR (3)'!$A:$B</definedName>
    <definedName name="Z_BC7AB117_CF63_11D4_94ED_00A0C949BF57_.wvu.Cols" localSheetId="28" hidden="1">'JASPC_FR (4)'!$A:$B</definedName>
    <definedName name="Z_BC7AB117_CF63_11D4_94ED_00A0C949BF57_.wvu.Cols" localSheetId="29" hidden="1">'JASPC_FR (T)'!$A:$B</definedName>
    <definedName name="Z_BC7AB117_CF63_11D4_94ED_00A0C949BF57_.wvu.Rows" localSheetId="25" hidden="1">'JASPC_FR (1)'!$1:$1,'JASPC_FR (1)'!#REF!,'JASPC_FR (1)'!$4:$4</definedName>
    <definedName name="Z_BC7AB117_CF63_11D4_94ED_00A0C949BF57_.wvu.Rows" localSheetId="26" hidden="1">'JASPC_FR (2)'!$1:$1,'JASPC_FR (2)'!#REF!,'JASPC_FR (2)'!$4:$4</definedName>
    <definedName name="Z_BC7AB117_CF63_11D4_94ED_00A0C949BF57_.wvu.Rows" localSheetId="27" hidden="1">'JASPC_FR (3)'!$1:$1,'JASPC_FR (3)'!#REF!,'JASPC_FR (3)'!$4:$4</definedName>
    <definedName name="Z_BC7AB117_CF63_11D4_94ED_00A0C949BF57_.wvu.Rows" localSheetId="28" hidden="1">'JASPC_FR (4)'!$1:$1,'JASPC_FR (4)'!#REF!,'JASPC_FR (4)'!$4:$4</definedName>
    <definedName name="Z_BC7AB117_CF63_11D4_94ED_00A0C949BF57_.wvu.Rows" localSheetId="29" hidden="1">'JASPC_FR (T)'!$1:$1,'JASPC_FR (T)'!#REF!,'JASPC_FR (T)'!$4:$4</definedName>
    <definedName name="Z_BC7AB118_CF63_11D4_94ED_00A0C949BF57_.wvu.Cols" localSheetId="25" hidden="1">'JASPC_FR (1)'!$A:$B</definedName>
    <definedName name="Z_BC7AB118_CF63_11D4_94ED_00A0C949BF57_.wvu.Cols" localSheetId="26" hidden="1">'JASPC_FR (2)'!$A:$B</definedName>
    <definedName name="Z_BC7AB118_CF63_11D4_94ED_00A0C949BF57_.wvu.Cols" localSheetId="27" hidden="1">'JASPC_FR (3)'!$A:$B</definedName>
    <definedName name="Z_BC7AB118_CF63_11D4_94ED_00A0C949BF57_.wvu.Cols" localSheetId="28" hidden="1">'JASPC_FR (4)'!$A:$B</definedName>
    <definedName name="Z_BC7AB118_CF63_11D4_94ED_00A0C949BF57_.wvu.Cols" localSheetId="29" hidden="1">'JASPC_FR (T)'!$A:$B</definedName>
    <definedName name="Z_BC7AB118_CF63_11D4_94ED_00A0C949BF57_.wvu.Rows" localSheetId="25" hidden="1">'JASPC_FR (1)'!$1:$1,'JASPC_FR (1)'!#REF!,'JASPC_FR (1)'!$4:$4</definedName>
    <definedName name="Z_BC7AB118_CF63_11D4_94ED_00A0C949BF57_.wvu.Rows" localSheetId="26" hidden="1">'JASPC_FR (2)'!$1:$1,'JASPC_FR (2)'!#REF!,'JASPC_FR (2)'!$4:$4</definedName>
    <definedName name="Z_BC7AB118_CF63_11D4_94ED_00A0C949BF57_.wvu.Rows" localSheetId="27" hidden="1">'JASPC_FR (3)'!$1:$1,'JASPC_FR (3)'!#REF!,'JASPC_FR (3)'!$4:$4</definedName>
    <definedName name="Z_BC7AB118_CF63_11D4_94ED_00A0C949BF57_.wvu.Rows" localSheetId="28" hidden="1">'JASPC_FR (4)'!$1:$1,'JASPC_FR (4)'!#REF!,'JASPC_FR (4)'!$4:$4</definedName>
    <definedName name="Z_BC7AB118_CF63_11D4_94ED_00A0C949BF57_.wvu.Rows" localSheetId="29" hidden="1">'JASPC_FR (T)'!$1:$1,'JASPC_FR (T)'!#REF!,'JASPC_FR (T)'!$4:$4</definedName>
    <definedName name="Z_BC7AB11A_CF63_11D4_94ED_00A0C949BF57_.wvu.Cols" localSheetId="25" hidden="1">'JASPC_FR (1)'!$A:$B</definedName>
    <definedName name="Z_BC7AB11A_CF63_11D4_94ED_00A0C949BF57_.wvu.Cols" localSheetId="26" hidden="1">'JASPC_FR (2)'!$A:$B</definedName>
    <definedName name="Z_BC7AB11A_CF63_11D4_94ED_00A0C949BF57_.wvu.Cols" localSheetId="27" hidden="1">'JASPC_FR (3)'!$A:$B</definedName>
    <definedName name="Z_BC7AB11A_CF63_11D4_94ED_00A0C949BF57_.wvu.Cols" localSheetId="28" hidden="1">'JASPC_FR (4)'!$A:$B</definedName>
    <definedName name="Z_BC7AB11A_CF63_11D4_94ED_00A0C949BF57_.wvu.Cols" localSheetId="29" hidden="1">'JASPC_FR (T)'!$A:$B</definedName>
    <definedName name="Z_BC7AB11A_CF63_11D4_94ED_00A0C949BF57_.wvu.Rows" localSheetId="25" hidden="1">'JASPC_FR (1)'!$1:$1,'JASPC_FR (1)'!#REF!,'JASPC_FR (1)'!$4:$4</definedName>
    <definedName name="Z_BC7AB11A_CF63_11D4_94ED_00A0C949BF57_.wvu.Rows" localSheetId="26" hidden="1">'JASPC_FR (2)'!$1:$1,'JASPC_FR (2)'!#REF!,'JASPC_FR (2)'!$4:$4</definedName>
    <definedName name="Z_BC7AB11A_CF63_11D4_94ED_00A0C949BF57_.wvu.Rows" localSheetId="27" hidden="1">'JASPC_FR (3)'!$1:$1,'JASPC_FR (3)'!#REF!,'JASPC_FR (3)'!$4:$4</definedName>
    <definedName name="Z_BC7AB11A_CF63_11D4_94ED_00A0C949BF57_.wvu.Rows" localSheetId="28" hidden="1">'JASPC_FR (4)'!$1:$1,'JASPC_FR (4)'!#REF!,'JASPC_FR (4)'!$4:$4</definedName>
    <definedName name="Z_BC7AB11A_CF63_11D4_94ED_00A0C949BF57_.wvu.Rows" localSheetId="29" hidden="1">'JASPC_FR (T)'!$1:$1,'JASPC_FR (T)'!#REF!,'JASPC_FR (T)'!$4:$4</definedName>
    <definedName name="Z_BC7AB11B_CF63_11D4_94ED_00A0C949BF57_.wvu.Cols" localSheetId="25" hidden="1">'JASPC_FR (1)'!$A:$B</definedName>
    <definedName name="Z_BC7AB11B_CF63_11D4_94ED_00A0C949BF57_.wvu.Cols" localSheetId="26" hidden="1">'JASPC_FR (2)'!$A:$B</definedName>
    <definedName name="Z_BC7AB11B_CF63_11D4_94ED_00A0C949BF57_.wvu.Cols" localSheetId="27" hidden="1">'JASPC_FR (3)'!$A:$B</definedName>
    <definedName name="Z_BC7AB11B_CF63_11D4_94ED_00A0C949BF57_.wvu.Cols" localSheetId="28" hidden="1">'JASPC_FR (4)'!$A:$B</definedName>
    <definedName name="Z_BC7AB11B_CF63_11D4_94ED_00A0C949BF57_.wvu.Cols" localSheetId="29" hidden="1">'JASPC_FR (T)'!$A:$B</definedName>
    <definedName name="Z_BC7AB11B_CF63_11D4_94ED_00A0C949BF57_.wvu.Rows" localSheetId="25" hidden="1">'JASPC_FR (1)'!$1:$1,'JASPC_FR (1)'!#REF!,'JASPC_FR (1)'!$4:$4</definedName>
    <definedName name="Z_BC7AB11B_CF63_11D4_94ED_00A0C949BF57_.wvu.Rows" localSheetId="26" hidden="1">'JASPC_FR (2)'!$1:$1,'JASPC_FR (2)'!#REF!,'JASPC_FR (2)'!$4:$4</definedName>
    <definedName name="Z_BC7AB11B_CF63_11D4_94ED_00A0C949BF57_.wvu.Rows" localSheetId="27" hidden="1">'JASPC_FR (3)'!$1:$1,'JASPC_FR (3)'!#REF!,'JASPC_FR (3)'!$4:$4</definedName>
    <definedName name="Z_BC7AB11B_CF63_11D4_94ED_00A0C949BF57_.wvu.Rows" localSheetId="28" hidden="1">'JASPC_FR (4)'!$1:$1,'JASPC_FR (4)'!#REF!,'JASPC_FR (4)'!$4:$4</definedName>
    <definedName name="Z_BC7AB11B_CF63_11D4_94ED_00A0C949BF57_.wvu.Rows" localSheetId="29" hidden="1">'JASPC_FR (T)'!$1:$1,'JASPC_FR (T)'!#REF!,'JASPC_FR (T)'!$4:$4</definedName>
    <definedName name="Z_BC7AB11C_CF63_11D4_94ED_00A0C949BF57_.wvu.Cols" localSheetId="25" hidden="1">'JASPC_FR (1)'!$A:$B</definedName>
    <definedName name="Z_BC7AB11C_CF63_11D4_94ED_00A0C949BF57_.wvu.Cols" localSheetId="26" hidden="1">'JASPC_FR (2)'!$A:$B</definedName>
    <definedName name="Z_BC7AB11C_CF63_11D4_94ED_00A0C949BF57_.wvu.Cols" localSheetId="27" hidden="1">'JASPC_FR (3)'!$A:$B</definedName>
    <definedName name="Z_BC7AB11C_CF63_11D4_94ED_00A0C949BF57_.wvu.Cols" localSheetId="28" hidden="1">'JASPC_FR (4)'!$A:$B</definedName>
    <definedName name="Z_BC7AB11C_CF63_11D4_94ED_00A0C949BF57_.wvu.Cols" localSheetId="29" hidden="1">'JASPC_FR (T)'!$A:$B</definedName>
    <definedName name="Z_BC7AB11C_CF63_11D4_94ED_00A0C949BF57_.wvu.Rows" localSheetId="25" hidden="1">'JASPC_FR (1)'!$1:$1,'JASPC_FR (1)'!#REF!,'JASPC_FR (1)'!$4:$4</definedName>
    <definedName name="Z_BC7AB11C_CF63_11D4_94ED_00A0C949BF57_.wvu.Rows" localSheetId="26" hidden="1">'JASPC_FR (2)'!$1:$1,'JASPC_FR (2)'!#REF!,'JASPC_FR (2)'!$4:$4</definedName>
    <definedName name="Z_BC7AB11C_CF63_11D4_94ED_00A0C949BF57_.wvu.Rows" localSheetId="27" hidden="1">'JASPC_FR (3)'!$1:$1,'JASPC_FR (3)'!#REF!,'JASPC_FR (3)'!$4:$4</definedName>
    <definedName name="Z_BC7AB11C_CF63_11D4_94ED_00A0C949BF57_.wvu.Rows" localSheetId="28" hidden="1">'JASPC_FR (4)'!$1:$1,'JASPC_FR (4)'!#REF!,'JASPC_FR (4)'!$4:$4</definedName>
    <definedName name="Z_BC7AB11C_CF63_11D4_94ED_00A0C949BF57_.wvu.Rows" localSheetId="29" hidden="1">'JASPC_FR (T)'!$1:$1,'JASPC_FR (T)'!#REF!,'JASPC_FR (T)'!$4:$4</definedName>
    <definedName name="Z_C0A4AF57_CB18_11D2_815A_00104BAF4F9D_.wvu.Cols" localSheetId="25" hidden="1">'JASPC_FR (1)'!$A:$B</definedName>
    <definedName name="Z_C0A4AF57_CB18_11D2_815A_00104BAF4F9D_.wvu.Cols" localSheetId="26" hidden="1">'JASPC_FR (2)'!$A:$B</definedName>
    <definedName name="Z_C0A4AF57_CB18_11D2_815A_00104BAF4F9D_.wvu.Cols" localSheetId="27" hidden="1">'JASPC_FR (3)'!$A:$B</definedName>
    <definedName name="Z_C0A4AF57_CB18_11D2_815A_00104BAF4F9D_.wvu.Cols" localSheetId="28" hidden="1">'JASPC_FR (4)'!$A:$B</definedName>
    <definedName name="Z_C0A4AF57_CB18_11D2_815A_00104BAF4F9D_.wvu.Cols" localSheetId="29" hidden="1">'JASPC_FR (T)'!$A:$B</definedName>
    <definedName name="Z_C0A4AF57_CB18_11D2_815A_00104BAF4F9D_.wvu.Rows" localSheetId="25" hidden="1">'JASPC_FR (1)'!$1:$1,'JASPC_FR (1)'!#REF!,'JASPC_FR (1)'!$4:$4</definedName>
    <definedName name="Z_C0A4AF57_CB18_11D2_815A_00104BAF4F9D_.wvu.Rows" localSheetId="26" hidden="1">'JASPC_FR (2)'!$1:$1,'JASPC_FR (2)'!#REF!,'JASPC_FR (2)'!$4:$4</definedName>
    <definedName name="Z_C0A4AF57_CB18_11D2_815A_00104BAF4F9D_.wvu.Rows" localSheetId="27" hidden="1">'JASPC_FR (3)'!$1:$1,'JASPC_FR (3)'!#REF!,'JASPC_FR (3)'!$4:$4</definedName>
    <definedName name="Z_C0A4AF57_CB18_11D2_815A_00104BAF4F9D_.wvu.Rows" localSheetId="28" hidden="1">'JASPC_FR (4)'!$1:$1,'JASPC_FR (4)'!#REF!,'JASPC_FR (4)'!$4:$4</definedName>
    <definedName name="Z_C0A4AF57_CB18_11D2_815A_00104BAF4F9D_.wvu.Rows" localSheetId="29" hidden="1">'JASPC_FR (T)'!$1:$1,'JASPC_FR (T)'!#REF!,'JASPC_FR (T)'!$4:$4</definedName>
    <definedName name="Z_C0A4AF58_CB18_11D2_815A_00104BAF4F9D_.wvu.Cols" localSheetId="25" hidden="1">'JASPC_FR (1)'!$A:$B</definedName>
    <definedName name="Z_C0A4AF58_CB18_11D2_815A_00104BAF4F9D_.wvu.Cols" localSheetId="26" hidden="1">'JASPC_FR (2)'!$A:$B</definedName>
    <definedName name="Z_C0A4AF58_CB18_11D2_815A_00104BAF4F9D_.wvu.Cols" localSheetId="27" hidden="1">'JASPC_FR (3)'!$A:$B</definedName>
    <definedName name="Z_C0A4AF58_CB18_11D2_815A_00104BAF4F9D_.wvu.Cols" localSheetId="28" hidden="1">'JASPC_FR (4)'!$A:$B</definedName>
    <definedName name="Z_C0A4AF58_CB18_11D2_815A_00104BAF4F9D_.wvu.Cols" localSheetId="29" hidden="1">'JASPC_FR (T)'!$A:$B</definedName>
    <definedName name="Z_C0A4AF58_CB18_11D2_815A_00104BAF4F9D_.wvu.Rows" localSheetId="25" hidden="1">'JASPC_FR (1)'!$1:$1,'JASPC_FR (1)'!#REF!,'JASPC_FR (1)'!$4:$4</definedName>
    <definedName name="Z_C0A4AF58_CB18_11D2_815A_00104BAF4F9D_.wvu.Rows" localSheetId="26" hidden="1">'JASPC_FR (2)'!$1:$1,'JASPC_FR (2)'!#REF!,'JASPC_FR (2)'!$4:$4</definedName>
    <definedName name="Z_C0A4AF58_CB18_11D2_815A_00104BAF4F9D_.wvu.Rows" localSheetId="27" hidden="1">'JASPC_FR (3)'!$1:$1,'JASPC_FR (3)'!#REF!,'JASPC_FR (3)'!$4:$4</definedName>
    <definedName name="Z_C0A4AF58_CB18_11D2_815A_00104BAF4F9D_.wvu.Rows" localSheetId="28" hidden="1">'JASPC_FR (4)'!$1:$1,'JASPC_FR (4)'!#REF!,'JASPC_FR (4)'!$4:$4</definedName>
    <definedName name="Z_C0A4AF58_CB18_11D2_815A_00104BAF4F9D_.wvu.Rows" localSheetId="29" hidden="1">'JASPC_FR (T)'!$1:$1,'JASPC_FR (T)'!#REF!,'JASPC_FR (T)'!$4:$4</definedName>
    <definedName name="Z_C21D3975_672A_11D1_9469_00A0C949BEFF_.wvu.Cols" localSheetId="10" hidden="1">'JASARR_FR (1)'!#REF!</definedName>
    <definedName name="Z_C21D3975_672A_11D1_9469_00A0C949BEFF_.wvu.Cols" localSheetId="11" hidden="1">'JASARR_FR (2)'!#REF!</definedName>
    <definedName name="Z_C21D3975_672A_11D1_9469_00A0C949BEFF_.wvu.Cols" localSheetId="12" hidden="1">'JASARR_FR (3)'!#REF!</definedName>
    <definedName name="Z_C21D3975_672A_11D1_9469_00A0C949BEFF_.wvu.Cols" localSheetId="13" hidden="1">'JASARR_FR (4)'!#REF!</definedName>
    <definedName name="Z_C21D3975_672A_11D1_9469_00A0C949BEFF_.wvu.Cols" localSheetId="14" hidden="1">'JASARR_FR (T)'!#REF!</definedName>
    <definedName name="Z_C21D3975_672A_11D1_9469_00A0C949BEFF_.wvu.Cols" localSheetId="15" hidden="1">'JASARRETA_FR (1)'!#REF!</definedName>
    <definedName name="Z_C21D3975_672A_11D1_9469_00A0C949BEFF_.wvu.Cols" localSheetId="16" hidden="1">'JASARRETA_FR (2)'!#REF!</definedName>
    <definedName name="Z_C21D3975_672A_11D1_9469_00A0C949BEFF_.wvu.Cols" localSheetId="17" hidden="1">'JASARRETA_FR (3)'!#REF!</definedName>
    <definedName name="Z_C21D3975_672A_11D1_9469_00A0C949BEFF_.wvu.Cols" localSheetId="18" hidden="1">'JASARRETA_FR (4)'!#REF!</definedName>
    <definedName name="Z_C21D3975_672A_11D1_9469_00A0C949BEFF_.wvu.Cols" localSheetId="19" hidden="1">'JASARRETA_FR (T) '!#REF!</definedName>
    <definedName name="Z_C21D3983_672A_11D1_9469_00A0C949BEFF_.wvu.Cols" localSheetId="5" hidden="1">'JASNACE_FR (1)'!$B:$C</definedName>
    <definedName name="Z_C21D3983_672A_11D1_9469_00A0C949BEFF_.wvu.Cols" localSheetId="6" hidden="1">'JASNACE_FR (2)'!$B:$C</definedName>
    <definedName name="Z_C21D3983_672A_11D1_9469_00A0C949BEFF_.wvu.Cols" localSheetId="7" hidden="1">'JASNACE_FR (3)'!$B:$C</definedName>
    <definedName name="Z_C21D3983_672A_11D1_9469_00A0C949BEFF_.wvu.Cols" localSheetId="8" hidden="1">'JASNACE_FR (4)'!$B:$C</definedName>
    <definedName name="Z_C21D3983_672A_11D1_9469_00A0C949BEFF_.wvu.Cols" localSheetId="9" hidden="1">'JASNACE_FR (T)'!$B:$C</definedName>
    <definedName name="Z_C21D3983_672A_11D1_9469_00A0C949BEFF_.wvu.Rows" localSheetId="5" hidden="1">'JASNACE_FR (1)'!$2:$4,'JASNACE_FR (1)'!$6:$7</definedName>
    <definedName name="Z_C21D3983_672A_11D1_9469_00A0C949BEFF_.wvu.Rows" localSheetId="6" hidden="1">'JASNACE_FR (2)'!$2:$4,'JASNACE_FR (2)'!$6:$7</definedName>
    <definedName name="Z_C21D3983_672A_11D1_9469_00A0C949BEFF_.wvu.Rows" localSheetId="7" hidden="1">'JASNACE_FR (3)'!$2:$4,'JASNACE_FR (3)'!$6:$7</definedName>
    <definedName name="Z_C21D3983_672A_11D1_9469_00A0C949BEFF_.wvu.Rows" localSheetId="8" hidden="1">'JASNACE_FR (4)'!$2:$4,'JASNACE_FR (4)'!$6:$7</definedName>
    <definedName name="Z_C21D3983_672A_11D1_9469_00A0C949BEFF_.wvu.Rows" localSheetId="9" hidden="1">'JASNACE_FR (T)'!$2:$4,'JASNACE_FR (T)'!$6:$7</definedName>
    <definedName name="Z_C21D398E_672A_11D1_9469_00A0C949BEFF_.wvu.Cols" localSheetId="10" hidden="1">'JASARR_FR (1)'!#REF!,'JASARR_FR (1)'!$A:$C</definedName>
    <definedName name="Z_C21D398E_672A_11D1_9469_00A0C949BEFF_.wvu.Cols" localSheetId="11" hidden="1">'JASARR_FR (2)'!#REF!,'JASARR_FR (2)'!$A:$C</definedName>
    <definedName name="Z_C21D398E_672A_11D1_9469_00A0C949BEFF_.wvu.Cols" localSheetId="12" hidden="1">'JASARR_FR (3)'!#REF!,'JASARR_FR (3)'!$A:$C</definedName>
    <definedName name="Z_C21D398E_672A_11D1_9469_00A0C949BEFF_.wvu.Cols" localSheetId="13" hidden="1">'JASARR_FR (4)'!#REF!,'JASARR_FR (4)'!$A:$C</definedName>
    <definedName name="Z_C21D398E_672A_11D1_9469_00A0C949BEFF_.wvu.Cols" localSheetId="14" hidden="1">'JASARR_FR (T)'!#REF!,'JASARR_FR (T)'!$A:$C</definedName>
    <definedName name="Z_C21D398E_672A_11D1_9469_00A0C949BEFF_.wvu.Cols" localSheetId="15" hidden="1">'JASARRETA_FR (1)'!#REF!,'JASARRETA_FR (1)'!$A:$C</definedName>
    <definedName name="Z_C21D398E_672A_11D1_9469_00A0C949BEFF_.wvu.Cols" localSheetId="16" hidden="1">'JASARRETA_FR (2)'!#REF!,'JASARRETA_FR (2)'!$A:$C</definedName>
    <definedName name="Z_C21D398E_672A_11D1_9469_00A0C949BEFF_.wvu.Cols" localSheetId="17" hidden="1">'JASARRETA_FR (3)'!#REF!,'JASARRETA_FR (3)'!$A:$C</definedName>
    <definedName name="Z_C21D398E_672A_11D1_9469_00A0C949BEFF_.wvu.Cols" localSheetId="18" hidden="1">'JASARRETA_FR (4)'!#REF!,'JASARRETA_FR (4)'!$A:$C</definedName>
    <definedName name="Z_C21D398E_672A_11D1_9469_00A0C949BEFF_.wvu.Cols" localSheetId="19" hidden="1">'JASARRETA_FR (T) '!#REF!,'JASARRETA_FR (T) '!$A:$C</definedName>
    <definedName name="Z_C21D398E_672A_11D1_9469_00A0C949BEFF_.wvu.Rows" localSheetId="10" hidden="1">'JASARR_FR (1)'!$1:$5,'JASARR_FR (1)'!$6:$7</definedName>
    <definedName name="Z_C21D398E_672A_11D1_9469_00A0C949BEFF_.wvu.Rows" localSheetId="11" hidden="1">'JASARR_FR (2)'!$1:$5,'JASARR_FR (2)'!$6:$7</definedName>
    <definedName name="Z_C21D398E_672A_11D1_9469_00A0C949BEFF_.wvu.Rows" localSheetId="12" hidden="1">'JASARR_FR (3)'!$1:$5,'JASARR_FR (3)'!$6:$7</definedName>
    <definedName name="Z_C21D398E_672A_11D1_9469_00A0C949BEFF_.wvu.Rows" localSheetId="13" hidden="1">'JASARR_FR (4)'!$1:$5,'JASARR_FR (4)'!$6:$7</definedName>
    <definedName name="Z_C21D398E_672A_11D1_9469_00A0C949BEFF_.wvu.Rows" localSheetId="14" hidden="1">'JASARR_FR (T)'!$1:$5,'JASARR_FR (T)'!$6:$7</definedName>
    <definedName name="Z_C21D398E_672A_11D1_9469_00A0C949BEFF_.wvu.Rows" localSheetId="15" hidden="1">'JASARRETA_FR (1)'!$1:$5,'JASARRETA_FR (1)'!$6:$7</definedName>
    <definedName name="Z_C21D398E_672A_11D1_9469_00A0C949BEFF_.wvu.Rows" localSheetId="16" hidden="1">'JASARRETA_FR (2)'!$1:$5,'JASARRETA_FR (2)'!$6:$7</definedName>
    <definedName name="Z_C21D398E_672A_11D1_9469_00A0C949BEFF_.wvu.Rows" localSheetId="17" hidden="1">'JASARRETA_FR (3)'!$1:$5,'JASARRETA_FR (3)'!$6:$7</definedName>
    <definedName name="Z_C21D398E_672A_11D1_9469_00A0C949BEFF_.wvu.Rows" localSheetId="18" hidden="1">'JASARRETA_FR (4)'!$1:$5,'JASARRETA_FR (4)'!$6:$7</definedName>
    <definedName name="Z_C21D398E_672A_11D1_9469_00A0C949BEFF_.wvu.Rows" localSheetId="19" hidden="1">'JASARRETA_FR (T) '!$1:$5,'JASARRETA_FR (T) '!$6:$7</definedName>
    <definedName name="Z_CDA7FDCE_28EF_4A42_BE4D_52C290F42891_.wvu.Cols" localSheetId="25" hidden="1">'JASPC_FR (1)'!$A:$B</definedName>
    <definedName name="Z_CDA7FDCE_28EF_4A42_BE4D_52C290F42891_.wvu.Cols" localSheetId="26" hidden="1">'JASPC_FR (2)'!$A:$B</definedName>
    <definedName name="Z_CDA7FDCE_28EF_4A42_BE4D_52C290F42891_.wvu.Cols" localSheetId="27" hidden="1">'JASPC_FR (3)'!$A:$B</definedName>
    <definedName name="Z_CDA7FDCE_28EF_4A42_BE4D_52C290F42891_.wvu.Cols" localSheetId="28" hidden="1">'JASPC_FR (4)'!$A:$B</definedName>
    <definedName name="Z_CDA7FDCE_28EF_4A42_BE4D_52C290F42891_.wvu.Cols" localSheetId="29" hidden="1">'JASPC_FR (T)'!$A:$B</definedName>
    <definedName name="Z_CDA7FDCE_28EF_4A42_BE4D_52C290F42891_.wvu.Rows" localSheetId="25" hidden="1">'JASPC_FR (1)'!$1:$1,'JASPC_FR (1)'!$4:$4</definedName>
    <definedName name="Z_CDA7FDCE_28EF_4A42_BE4D_52C290F42891_.wvu.Rows" localSheetId="26" hidden="1">'JASPC_FR (2)'!$1:$1,'JASPC_FR (2)'!$4:$4</definedName>
    <definedName name="Z_CDA7FDCE_28EF_4A42_BE4D_52C290F42891_.wvu.Rows" localSheetId="27" hidden="1">'JASPC_FR (3)'!$1:$1,'JASPC_FR (3)'!$4:$4</definedName>
    <definedName name="Z_CDA7FDCE_28EF_4A42_BE4D_52C290F42891_.wvu.Rows" localSheetId="28" hidden="1">'JASPC_FR (4)'!$1:$1,'JASPC_FR (4)'!$4:$4</definedName>
    <definedName name="Z_CDA7FDCE_28EF_4A42_BE4D_52C290F42891_.wvu.Rows" localSheetId="29" hidden="1">'JASPC_FR (T)'!$1:$1,'JASPC_FR (T)'!$4:$4</definedName>
    <definedName name="Z_EE086513_CB0E_11D2_815A_00104BAF4F9D_.wvu.Cols" localSheetId="25" hidden="1">'JASPC_FR (1)'!#REF!</definedName>
    <definedName name="Z_EE086513_CB0E_11D2_815A_00104BAF4F9D_.wvu.Cols" localSheetId="26" hidden="1">'JASPC_FR (2)'!#REF!</definedName>
    <definedName name="Z_EE086513_CB0E_11D2_815A_00104BAF4F9D_.wvu.Cols" localSheetId="27" hidden="1">'JASPC_FR (3)'!#REF!</definedName>
    <definedName name="Z_EE086513_CB0E_11D2_815A_00104BAF4F9D_.wvu.Cols" localSheetId="28" hidden="1">'JASPC_FR (4)'!#REF!</definedName>
    <definedName name="Z_EE086513_CB0E_11D2_815A_00104BAF4F9D_.wvu.Cols" localSheetId="29" hidden="1">'JASPC_FR (T)'!#REF!</definedName>
    <definedName name="Z_EE086513_CB0E_11D2_815A_00104BAF4F9D_.wvu.Rows" localSheetId="25" hidden="1">'JASPC_FR (1)'!#REF!,'JASPC_FR (1)'!$2:$2,'JASPC_FR (1)'!#REF!</definedName>
    <definedName name="Z_EE086513_CB0E_11D2_815A_00104BAF4F9D_.wvu.Rows" localSheetId="26" hidden="1">'JASPC_FR (2)'!#REF!,'JASPC_FR (2)'!$2:$2,'JASPC_FR (2)'!#REF!</definedName>
    <definedName name="Z_EE086513_CB0E_11D2_815A_00104BAF4F9D_.wvu.Rows" localSheetId="27" hidden="1">'JASPC_FR (3)'!#REF!,'JASPC_FR (3)'!$2:$2,'JASPC_FR (3)'!#REF!</definedName>
    <definedName name="Z_EE086513_CB0E_11D2_815A_00104BAF4F9D_.wvu.Rows" localSheetId="28" hidden="1">'JASPC_FR (4)'!#REF!,'JASPC_FR (4)'!$2:$2,'JASPC_FR (4)'!#REF!</definedName>
    <definedName name="Z_EE086513_CB0E_11D2_815A_00104BAF4F9D_.wvu.Rows" localSheetId="29" hidden="1">'JASPC_FR (T)'!#REF!,'JASPC_FR (T)'!$2:$2,'JASPC_FR (T)'!#REF!</definedName>
    <definedName name="Z_EE086514_CB0E_11D2_815A_00104BAF4F9D_.wvu.Cols" localSheetId="25" hidden="1">'JASPC_FR (1)'!$A:$B</definedName>
    <definedName name="Z_EE086514_CB0E_11D2_815A_00104BAF4F9D_.wvu.Cols" localSheetId="26" hidden="1">'JASPC_FR (2)'!$A:$B</definedName>
    <definedName name="Z_EE086514_CB0E_11D2_815A_00104BAF4F9D_.wvu.Cols" localSheetId="27" hidden="1">'JASPC_FR (3)'!$A:$B</definedName>
    <definedName name="Z_EE086514_CB0E_11D2_815A_00104BAF4F9D_.wvu.Cols" localSheetId="28" hidden="1">'JASPC_FR (4)'!$A:$B</definedName>
    <definedName name="Z_EE086514_CB0E_11D2_815A_00104BAF4F9D_.wvu.Cols" localSheetId="29" hidden="1">'JASPC_FR (T)'!$A:$B</definedName>
    <definedName name="Z_EE086514_CB0E_11D2_815A_00104BAF4F9D_.wvu.Rows" localSheetId="25" hidden="1">'JASPC_FR (1)'!$1:$1,'JASPC_FR (1)'!#REF!,'JASPC_FR (1)'!$4:$4</definedName>
    <definedName name="Z_EE086514_CB0E_11D2_815A_00104BAF4F9D_.wvu.Rows" localSheetId="26" hidden="1">'JASPC_FR (2)'!$1:$1,'JASPC_FR (2)'!#REF!,'JASPC_FR (2)'!$4:$4</definedName>
    <definedName name="Z_EE086514_CB0E_11D2_815A_00104BAF4F9D_.wvu.Rows" localSheetId="27" hidden="1">'JASPC_FR (3)'!$1:$1,'JASPC_FR (3)'!#REF!,'JASPC_FR (3)'!$4:$4</definedName>
    <definedName name="Z_EE086514_CB0E_11D2_815A_00104BAF4F9D_.wvu.Rows" localSheetId="28" hidden="1">'JASPC_FR (4)'!$1:$1,'JASPC_FR (4)'!#REF!,'JASPC_FR (4)'!$4:$4</definedName>
    <definedName name="Z_EE086514_CB0E_11D2_815A_00104BAF4F9D_.wvu.Rows" localSheetId="29" hidden="1">'JASPC_FR (T)'!$1:$1,'JASPC_FR (T)'!#REF!,'JASPC_FR (T)'!$4:$4</definedName>
    <definedName name="Z_EE086515_CB0E_11D2_815A_00104BAF4F9D_.wvu.Cols" localSheetId="25" hidden="1">'JASPC_FR (1)'!#REF!</definedName>
    <definedName name="Z_EE086515_CB0E_11D2_815A_00104BAF4F9D_.wvu.Cols" localSheetId="26" hidden="1">'JASPC_FR (2)'!#REF!</definedName>
    <definedName name="Z_EE086515_CB0E_11D2_815A_00104BAF4F9D_.wvu.Cols" localSheetId="27" hidden="1">'JASPC_FR (3)'!#REF!</definedName>
    <definedName name="Z_EE086515_CB0E_11D2_815A_00104BAF4F9D_.wvu.Cols" localSheetId="28" hidden="1">'JASPC_FR (4)'!#REF!</definedName>
    <definedName name="Z_EE086515_CB0E_11D2_815A_00104BAF4F9D_.wvu.Cols" localSheetId="29" hidden="1">'JASPC_FR (T)'!#REF!</definedName>
    <definedName name="Z_EE086515_CB0E_11D2_815A_00104BAF4F9D_.wvu.Rows" localSheetId="25" hidden="1">'JASPC_FR (1)'!#REF!,'JASPC_FR (1)'!$2:$2,'JASPC_FR (1)'!#REF!</definedName>
    <definedName name="Z_EE086515_CB0E_11D2_815A_00104BAF4F9D_.wvu.Rows" localSheetId="26" hidden="1">'JASPC_FR (2)'!#REF!,'JASPC_FR (2)'!$2:$2,'JASPC_FR (2)'!#REF!</definedName>
    <definedName name="Z_EE086515_CB0E_11D2_815A_00104BAF4F9D_.wvu.Rows" localSheetId="27" hidden="1">'JASPC_FR (3)'!#REF!,'JASPC_FR (3)'!$2:$2,'JASPC_FR (3)'!#REF!</definedName>
    <definedName name="Z_EE086515_CB0E_11D2_815A_00104BAF4F9D_.wvu.Rows" localSheetId="28" hidden="1">'JASPC_FR (4)'!#REF!,'JASPC_FR (4)'!$2:$2,'JASPC_FR (4)'!#REF!</definedName>
    <definedName name="Z_EE086515_CB0E_11D2_815A_00104BAF4F9D_.wvu.Rows" localSheetId="29" hidden="1">'JASPC_FR (T)'!#REF!,'JASPC_FR (T)'!$2:$2,'JASPC_FR (T)'!#REF!</definedName>
    <definedName name="Z_EE086516_CB0E_11D2_815A_00104BAF4F9D_.wvu.Cols" localSheetId="25" hidden="1">'JASPC_FR (1)'!$A:$B</definedName>
    <definedName name="Z_EE086516_CB0E_11D2_815A_00104BAF4F9D_.wvu.Cols" localSheetId="26" hidden="1">'JASPC_FR (2)'!$A:$B</definedName>
    <definedName name="Z_EE086516_CB0E_11D2_815A_00104BAF4F9D_.wvu.Cols" localSheetId="27" hidden="1">'JASPC_FR (3)'!$A:$B</definedName>
    <definedName name="Z_EE086516_CB0E_11D2_815A_00104BAF4F9D_.wvu.Cols" localSheetId="28" hidden="1">'JASPC_FR (4)'!$A:$B</definedName>
    <definedName name="Z_EE086516_CB0E_11D2_815A_00104BAF4F9D_.wvu.Cols" localSheetId="29" hidden="1">'JASPC_FR (T)'!$A:$B</definedName>
    <definedName name="Z_EE086516_CB0E_11D2_815A_00104BAF4F9D_.wvu.Rows" localSheetId="25" hidden="1">'JASPC_FR (1)'!$1:$1,'JASPC_FR (1)'!#REF!,'JASPC_FR (1)'!$4:$4</definedName>
    <definedName name="Z_EE086516_CB0E_11D2_815A_00104BAF4F9D_.wvu.Rows" localSheetId="26" hidden="1">'JASPC_FR (2)'!$1:$1,'JASPC_FR (2)'!#REF!,'JASPC_FR (2)'!$4:$4</definedName>
    <definedName name="Z_EE086516_CB0E_11D2_815A_00104BAF4F9D_.wvu.Rows" localSheetId="27" hidden="1">'JASPC_FR (3)'!$1:$1,'JASPC_FR (3)'!#REF!,'JASPC_FR (3)'!$4:$4</definedName>
    <definedName name="Z_EE086516_CB0E_11D2_815A_00104BAF4F9D_.wvu.Rows" localSheetId="28" hidden="1">'JASPC_FR (4)'!$1:$1,'JASPC_FR (4)'!#REF!,'JASPC_FR (4)'!$4:$4</definedName>
    <definedName name="Z_EE086516_CB0E_11D2_815A_00104BAF4F9D_.wvu.Rows" localSheetId="29" hidden="1">'JASPC_FR (T)'!$1:$1,'JASPC_FR (T)'!#REF!,'JASPC_FR (T)'!$4:$4</definedName>
    <definedName name="Z_EE086517_CB0E_11D2_815A_00104BAF4F9D_.wvu.Cols" localSheetId="25" hidden="1">'JASPC_FR (1)'!$A:$B</definedName>
    <definedName name="Z_EE086517_CB0E_11D2_815A_00104BAF4F9D_.wvu.Cols" localSheetId="26" hidden="1">'JASPC_FR (2)'!$A:$B</definedName>
    <definedName name="Z_EE086517_CB0E_11D2_815A_00104BAF4F9D_.wvu.Cols" localSheetId="27" hidden="1">'JASPC_FR (3)'!$A:$B</definedName>
    <definedName name="Z_EE086517_CB0E_11D2_815A_00104BAF4F9D_.wvu.Cols" localSheetId="28" hidden="1">'JASPC_FR (4)'!$A:$B</definedName>
    <definedName name="Z_EE086517_CB0E_11D2_815A_00104BAF4F9D_.wvu.Cols" localSheetId="29" hidden="1">'JASPC_FR (T)'!$A:$B</definedName>
    <definedName name="Z_EE086517_CB0E_11D2_815A_00104BAF4F9D_.wvu.Rows" localSheetId="25" hidden="1">'JASPC_FR (1)'!$1:$1,'JASPC_FR (1)'!#REF!,'JASPC_FR (1)'!$4:$4</definedName>
    <definedName name="Z_EE086517_CB0E_11D2_815A_00104BAF4F9D_.wvu.Rows" localSheetId="26" hidden="1">'JASPC_FR (2)'!$1:$1,'JASPC_FR (2)'!#REF!,'JASPC_FR (2)'!$4:$4</definedName>
    <definedName name="Z_EE086517_CB0E_11D2_815A_00104BAF4F9D_.wvu.Rows" localSheetId="27" hidden="1">'JASPC_FR (3)'!$1:$1,'JASPC_FR (3)'!#REF!,'JASPC_FR (3)'!$4:$4</definedName>
    <definedName name="Z_EE086517_CB0E_11D2_815A_00104BAF4F9D_.wvu.Rows" localSheetId="28" hidden="1">'JASPC_FR (4)'!$1:$1,'JASPC_FR (4)'!#REF!,'JASPC_FR (4)'!$4:$4</definedName>
    <definedName name="Z_EE086517_CB0E_11D2_815A_00104BAF4F9D_.wvu.Rows" localSheetId="29" hidden="1">'JASPC_FR (T)'!$1:$1,'JASPC_FR (T)'!#REF!,'JASPC_FR (T)'!$4:$4</definedName>
    <definedName name="Z_EFC08A34_22B7_11D1_8C3E_00A0C949BF57_.wvu.Cols" localSheetId="25" hidden="1">'JASPC_FR (1)'!#REF!</definedName>
    <definedName name="Z_EFC08A34_22B7_11D1_8C3E_00A0C949BF57_.wvu.Cols" localSheetId="26" hidden="1">'JASPC_FR (2)'!#REF!</definedName>
    <definedName name="Z_EFC08A34_22B7_11D1_8C3E_00A0C949BF57_.wvu.Cols" localSheetId="27" hidden="1">'JASPC_FR (3)'!#REF!</definedName>
    <definedName name="Z_EFC08A34_22B7_11D1_8C3E_00A0C949BF57_.wvu.Cols" localSheetId="28" hidden="1">'JASPC_FR (4)'!#REF!</definedName>
    <definedName name="Z_EFC08A34_22B7_11D1_8C3E_00A0C949BF57_.wvu.Cols" localSheetId="29" hidden="1">'JASPC_FR (T)'!#REF!</definedName>
    <definedName name="Z_EFC08A34_22B7_11D1_8C3E_00A0C949BF57_.wvu.Rows" localSheetId="25" hidden="1">'JASPC_FR (1)'!#REF!,'JASPC_FR (1)'!$2:$2,'JASPC_FR (1)'!#REF!</definedName>
    <definedName name="Z_EFC08A34_22B7_11D1_8C3E_00A0C949BF57_.wvu.Rows" localSheetId="26" hidden="1">'JASPC_FR (2)'!#REF!,'JASPC_FR (2)'!$2:$2,'JASPC_FR (2)'!#REF!</definedName>
    <definedName name="Z_EFC08A34_22B7_11D1_8C3E_00A0C949BF57_.wvu.Rows" localSheetId="27" hidden="1">'JASPC_FR (3)'!#REF!,'JASPC_FR (3)'!$2:$2,'JASPC_FR (3)'!#REF!</definedName>
    <definedName name="Z_EFC08A34_22B7_11D1_8C3E_00A0C949BF57_.wvu.Rows" localSheetId="28" hidden="1">'JASPC_FR (4)'!#REF!,'JASPC_FR (4)'!$2:$2,'JASPC_FR (4)'!#REF!</definedName>
    <definedName name="Z_EFC08A34_22B7_11D1_8C3E_00A0C949BF57_.wvu.Rows" localSheetId="29" hidden="1">'JASPC_FR (T)'!#REF!,'JASPC_FR (T)'!$2:$2,'JASPC_FR (T)'!#REF!</definedName>
    <definedName name="Z_EFC08A41_22B7_11D1_8C3E_00A0C949BF57_.wvu.Cols" localSheetId="25" hidden="1">'JASPC_FR (1)'!$A:$B</definedName>
    <definedName name="Z_EFC08A41_22B7_11D1_8C3E_00A0C949BF57_.wvu.Cols" localSheetId="26" hidden="1">'JASPC_FR (2)'!$A:$B</definedName>
    <definedName name="Z_EFC08A41_22B7_11D1_8C3E_00A0C949BF57_.wvu.Cols" localSheetId="27" hidden="1">'JASPC_FR (3)'!$A:$B</definedName>
    <definedName name="Z_EFC08A41_22B7_11D1_8C3E_00A0C949BF57_.wvu.Cols" localSheetId="28" hidden="1">'JASPC_FR (4)'!$A:$B</definedName>
    <definedName name="Z_EFC08A41_22B7_11D1_8C3E_00A0C949BF57_.wvu.Cols" localSheetId="29" hidden="1">'JASPC_FR (T)'!$A:$B</definedName>
    <definedName name="Z_EFC08A41_22B7_11D1_8C3E_00A0C949BF57_.wvu.Rows" localSheetId="25" hidden="1">'JASPC_FR (1)'!$1:$1,'JASPC_FR (1)'!#REF!,'JASPC_FR (1)'!$4:$4</definedName>
    <definedName name="Z_EFC08A41_22B7_11D1_8C3E_00A0C949BF57_.wvu.Rows" localSheetId="26" hidden="1">'JASPC_FR (2)'!$1:$1,'JASPC_FR (2)'!#REF!,'JASPC_FR (2)'!$4:$4</definedName>
    <definedName name="Z_EFC08A41_22B7_11D1_8C3E_00A0C949BF57_.wvu.Rows" localSheetId="27" hidden="1">'JASPC_FR (3)'!$1:$1,'JASPC_FR (3)'!#REF!,'JASPC_FR (3)'!$4:$4</definedName>
    <definedName name="Z_EFC08A41_22B7_11D1_8C3E_00A0C949BF57_.wvu.Rows" localSheetId="28" hidden="1">'JASPC_FR (4)'!$1:$1,'JASPC_FR (4)'!#REF!,'JASPC_FR (4)'!$4:$4</definedName>
    <definedName name="Z_EFC08A41_22B7_11D1_8C3E_00A0C949BF57_.wvu.Rows" localSheetId="29" hidden="1">'JASPC_FR (T)'!$1:$1,'JASPC_FR (T)'!#REF!,'JASPC_FR (T)'!$4:$4</definedName>
    <definedName name="Z_FB2E0D86_25C2_11D1_8C42_00A0C949BF57_.wvu.Cols" localSheetId="25" hidden="1">'JASPC_FR (1)'!$A:$B</definedName>
    <definedName name="Z_FB2E0D86_25C2_11D1_8C42_00A0C949BF57_.wvu.Cols" localSheetId="26" hidden="1">'JASPC_FR (2)'!$A:$B</definedName>
    <definedName name="Z_FB2E0D86_25C2_11D1_8C42_00A0C949BF57_.wvu.Cols" localSheetId="27" hidden="1">'JASPC_FR (3)'!$A:$B</definedName>
    <definedName name="Z_FB2E0D86_25C2_11D1_8C42_00A0C949BF57_.wvu.Cols" localSheetId="28" hidden="1">'JASPC_FR (4)'!$A:$B</definedName>
    <definedName name="Z_FB2E0D86_25C2_11D1_8C42_00A0C949BF57_.wvu.Cols" localSheetId="29" hidden="1">'JASPC_FR (T)'!$A:$B</definedName>
    <definedName name="Z_FB2E0D86_25C2_11D1_8C42_00A0C949BF57_.wvu.Rows" localSheetId="25" hidden="1">'JASPC_FR (1)'!$1:$1,'JASPC_FR (1)'!#REF!,'JASPC_FR (1)'!$4:$4</definedName>
    <definedName name="Z_FB2E0D86_25C2_11D1_8C42_00A0C949BF57_.wvu.Rows" localSheetId="26" hidden="1">'JASPC_FR (2)'!$1:$1,'JASPC_FR (2)'!#REF!,'JASPC_FR (2)'!$4:$4</definedName>
    <definedName name="Z_FB2E0D86_25C2_11D1_8C42_00A0C949BF57_.wvu.Rows" localSheetId="27" hidden="1">'JASPC_FR (3)'!$1:$1,'JASPC_FR (3)'!#REF!,'JASPC_FR (3)'!$4:$4</definedName>
    <definedName name="Z_FB2E0D86_25C2_11D1_8C42_00A0C949BF57_.wvu.Rows" localSheetId="28" hidden="1">'JASPC_FR (4)'!$1:$1,'JASPC_FR (4)'!#REF!,'JASPC_FR (4)'!$4:$4</definedName>
    <definedName name="Z_FB2E0D86_25C2_11D1_8C42_00A0C949BF57_.wvu.Rows" localSheetId="29" hidden="1">'JASPC_FR (T)'!$1:$1,'JASPC_FR (T)'!#REF!,'JASPC_FR (T)'!$4:$4</definedName>
    <definedName name="Z_FB2E0D87_25C2_11D1_8C42_00A0C949BF57_.wvu.Cols" localSheetId="25" hidden="1">'JASPC_FR (1)'!$A:$B</definedName>
    <definedName name="Z_FB2E0D87_25C2_11D1_8C42_00A0C949BF57_.wvu.Cols" localSheetId="26" hidden="1">'JASPC_FR (2)'!$A:$B</definedName>
    <definedName name="Z_FB2E0D87_25C2_11D1_8C42_00A0C949BF57_.wvu.Cols" localSheetId="27" hidden="1">'JASPC_FR (3)'!$A:$B</definedName>
    <definedName name="Z_FB2E0D87_25C2_11D1_8C42_00A0C949BF57_.wvu.Cols" localSheetId="28" hidden="1">'JASPC_FR (4)'!$A:$B</definedName>
    <definedName name="Z_FB2E0D87_25C2_11D1_8C42_00A0C949BF57_.wvu.Cols" localSheetId="29" hidden="1">'JASPC_FR (T)'!$A:$B</definedName>
    <definedName name="Z_FB2E0D87_25C2_11D1_8C42_00A0C949BF57_.wvu.Rows" localSheetId="25" hidden="1">'JASPC_FR (1)'!$1:$1,'JASPC_FR (1)'!#REF!,'JASPC_FR (1)'!$4:$4</definedName>
    <definedName name="Z_FB2E0D87_25C2_11D1_8C42_00A0C949BF57_.wvu.Rows" localSheetId="26" hidden="1">'JASPC_FR (2)'!$1:$1,'JASPC_FR (2)'!#REF!,'JASPC_FR (2)'!$4:$4</definedName>
    <definedName name="Z_FB2E0D87_25C2_11D1_8C42_00A0C949BF57_.wvu.Rows" localSheetId="27" hidden="1">'JASPC_FR (3)'!$1:$1,'JASPC_FR (3)'!#REF!,'JASPC_FR (3)'!$4:$4</definedName>
    <definedName name="Z_FB2E0D87_25C2_11D1_8C42_00A0C949BF57_.wvu.Rows" localSheetId="28" hidden="1">'JASPC_FR (4)'!$1:$1,'JASPC_FR (4)'!#REF!,'JASPC_FR (4)'!$4:$4</definedName>
    <definedName name="Z_FB2E0D87_25C2_11D1_8C42_00A0C949BF57_.wvu.Rows" localSheetId="29" hidden="1">'JASPC_FR (T)'!$1:$1,'JASPC_FR (T)'!#REF!,'JASPC_FR (T)'!$4:$4</definedName>
    <definedName name="Z_FB2E0D88_25C2_11D1_8C42_00A0C949BF57_.wvu.Cols" localSheetId="25" hidden="1">'JASPC_FR (1)'!$A:$B</definedName>
    <definedName name="Z_FB2E0D88_25C2_11D1_8C42_00A0C949BF57_.wvu.Cols" localSheetId="26" hidden="1">'JASPC_FR (2)'!$A:$B</definedName>
    <definedName name="Z_FB2E0D88_25C2_11D1_8C42_00A0C949BF57_.wvu.Cols" localSheetId="27" hidden="1">'JASPC_FR (3)'!$A:$B</definedName>
    <definedName name="Z_FB2E0D88_25C2_11D1_8C42_00A0C949BF57_.wvu.Cols" localSheetId="28" hidden="1">'JASPC_FR (4)'!$A:$B</definedName>
    <definedName name="Z_FB2E0D88_25C2_11D1_8C42_00A0C949BF57_.wvu.Cols" localSheetId="29" hidden="1">'JASPC_FR (T)'!$A:$B</definedName>
    <definedName name="Z_FB2E0D88_25C2_11D1_8C42_00A0C949BF57_.wvu.Rows" localSheetId="25" hidden="1">'JASPC_FR (1)'!$1:$1,'JASPC_FR (1)'!#REF!,'JASPC_FR (1)'!$4:$4</definedName>
    <definedName name="Z_FB2E0D88_25C2_11D1_8C42_00A0C949BF57_.wvu.Rows" localSheetId="26" hidden="1">'JASPC_FR (2)'!$1:$1,'JASPC_FR (2)'!#REF!,'JASPC_FR (2)'!$4:$4</definedName>
    <definedName name="Z_FB2E0D88_25C2_11D1_8C42_00A0C949BF57_.wvu.Rows" localSheetId="27" hidden="1">'JASPC_FR (3)'!$1:$1,'JASPC_FR (3)'!#REF!,'JASPC_FR (3)'!$4:$4</definedName>
    <definedName name="Z_FB2E0D88_25C2_11D1_8C42_00A0C949BF57_.wvu.Rows" localSheetId="28" hidden="1">'JASPC_FR (4)'!$1:$1,'JASPC_FR (4)'!#REF!,'JASPC_FR (4)'!$4:$4</definedName>
    <definedName name="Z_FB2E0D88_25C2_11D1_8C42_00A0C949BF57_.wvu.Rows" localSheetId="29" hidden="1">'JASPC_FR (T)'!$1:$1,'JASPC_FR (T)'!#REF!,'JASPC_FR (T)'!$4:$4</definedName>
    <definedName name="Z_FC954F3B_6788_11D4_8F6D_00A0C949BF57_.wvu.Cols" localSheetId="25" hidden="1">'JASPC_FR (1)'!$A:$B</definedName>
    <definedName name="Z_FC954F3B_6788_11D4_8F6D_00A0C949BF57_.wvu.Cols" localSheetId="26" hidden="1">'JASPC_FR (2)'!$A:$B</definedName>
    <definedName name="Z_FC954F3B_6788_11D4_8F6D_00A0C949BF57_.wvu.Cols" localSheetId="27" hidden="1">'JASPC_FR (3)'!$A:$B</definedName>
    <definedName name="Z_FC954F3B_6788_11D4_8F6D_00A0C949BF57_.wvu.Cols" localSheetId="28" hidden="1">'JASPC_FR (4)'!$A:$B</definedName>
    <definedName name="Z_FC954F3B_6788_11D4_8F6D_00A0C949BF57_.wvu.Cols" localSheetId="29" hidden="1">'JASPC_FR (T)'!$A:$B</definedName>
    <definedName name="Z_FC954F3B_6788_11D4_8F6D_00A0C949BF57_.wvu.Rows" localSheetId="25" hidden="1">'JASPC_FR (1)'!$1:$1,'JASPC_FR (1)'!#REF!,'JASPC_FR (1)'!$4:$4</definedName>
    <definedName name="Z_FC954F3B_6788_11D4_8F6D_00A0C949BF57_.wvu.Rows" localSheetId="26" hidden="1">'JASPC_FR (2)'!$1:$1,'JASPC_FR (2)'!#REF!,'JASPC_FR (2)'!$4:$4</definedName>
    <definedName name="Z_FC954F3B_6788_11D4_8F6D_00A0C949BF57_.wvu.Rows" localSheetId="27" hidden="1">'JASPC_FR (3)'!$1:$1,'JASPC_FR (3)'!#REF!,'JASPC_FR (3)'!$4:$4</definedName>
    <definedName name="Z_FC954F3B_6788_11D4_8F6D_00A0C949BF57_.wvu.Rows" localSheetId="28" hidden="1">'JASPC_FR (4)'!$1:$1,'JASPC_FR (4)'!#REF!,'JASPC_FR (4)'!$4:$4</definedName>
    <definedName name="Z_FC954F3B_6788_11D4_8F6D_00A0C949BF57_.wvu.Rows" localSheetId="29" hidden="1">'JASPC_FR (T)'!$1:$1,'JASPC_FR (T)'!#REF!,'JASPC_FR (T)'!$4:$4</definedName>
    <definedName name="Z_FC954F3D_6788_11D4_8F6D_00A0C949BF57_.wvu.Cols" localSheetId="25" hidden="1">'JASPC_FR (1)'!$A:$B</definedName>
    <definedName name="Z_FC954F3D_6788_11D4_8F6D_00A0C949BF57_.wvu.Cols" localSheetId="26" hidden="1">'JASPC_FR (2)'!$A:$B</definedName>
    <definedName name="Z_FC954F3D_6788_11D4_8F6D_00A0C949BF57_.wvu.Cols" localSheetId="27" hidden="1">'JASPC_FR (3)'!$A:$B</definedName>
    <definedName name="Z_FC954F3D_6788_11D4_8F6D_00A0C949BF57_.wvu.Cols" localSheetId="28" hidden="1">'JASPC_FR (4)'!$A:$B</definedName>
    <definedName name="Z_FC954F3D_6788_11D4_8F6D_00A0C949BF57_.wvu.Cols" localSheetId="29" hidden="1">'JASPC_FR (T)'!$A:$B</definedName>
    <definedName name="Z_FC954F3D_6788_11D4_8F6D_00A0C949BF57_.wvu.Rows" localSheetId="25" hidden="1">'JASPC_FR (1)'!$1:$1,'JASPC_FR (1)'!#REF!,'JASPC_FR (1)'!$4:$4</definedName>
    <definedName name="Z_FC954F3D_6788_11D4_8F6D_00A0C949BF57_.wvu.Rows" localSheetId="26" hidden="1">'JASPC_FR (2)'!$1:$1,'JASPC_FR (2)'!#REF!,'JASPC_FR (2)'!$4:$4</definedName>
    <definedName name="Z_FC954F3D_6788_11D4_8F6D_00A0C949BF57_.wvu.Rows" localSheetId="27" hidden="1">'JASPC_FR (3)'!$1:$1,'JASPC_FR (3)'!#REF!,'JASPC_FR (3)'!$4:$4</definedName>
    <definedName name="Z_FC954F3D_6788_11D4_8F6D_00A0C949BF57_.wvu.Rows" localSheetId="28" hidden="1">'JASPC_FR (4)'!$1:$1,'JASPC_FR (4)'!#REF!,'JASPC_FR (4)'!$4:$4</definedName>
    <definedName name="Z_FC954F3D_6788_11D4_8F6D_00A0C949BF57_.wvu.Rows" localSheetId="29" hidden="1">'JASPC_FR (T)'!$1:$1,'JASPC_FR (T)'!#REF!,'JASPC_FR (T)'!$4:$4</definedName>
    <definedName name="_xlnm.Print_Area" localSheetId="10">'JASARR_FR (1)'!$A$2:$W$66</definedName>
    <definedName name="_xlnm.Print_Area" localSheetId="11">'JASARR_FR (2)'!$A$2:$W$74</definedName>
    <definedName name="_xlnm.Print_Area" localSheetId="12">'JASARR_FR (3)'!$A$2:$W$74</definedName>
    <definedName name="_xlnm.Print_Area" localSheetId="13">'JASARR_FR (4)'!$A$2:$W$74</definedName>
    <definedName name="_xlnm.Print_Area" localSheetId="14">'JASARR_FR (T)'!$A$2:$W$74</definedName>
    <definedName name="_xlnm.Print_Area" localSheetId="15">'JASARRETA_FR (1)'!$A$2:$W$74</definedName>
    <definedName name="_xlnm.Print_Area" localSheetId="16">'JASARRETA_FR (2)'!$A$2:$W$74</definedName>
    <definedName name="_xlnm.Print_Area" localSheetId="17">'JASARRETA_FR (3)'!$A$2:$W$74</definedName>
    <definedName name="_xlnm.Print_Area" localSheetId="18">'JASARRETA_FR (4)'!$A$2:$W$74</definedName>
    <definedName name="_xlnm.Print_Area" localSheetId="19">'JASARRETA_FR (T) '!$A$2:$W$74</definedName>
    <definedName name="_xlnm.Print_Area" localSheetId="0">'JASIMP_FR (1)'!$B$1:$L$25</definedName>
    <definedName name="_xlnm.Print_Area" localSheetId="1">'JASIMP_FR (2)'!$B$1:$L$25</definedName>
    <definedName name="_xlnm.Print_Area" localSheetId="2">'JASIMP_FR (3)'!$B$1:$L$25</definedName>
    <definedName name="_xlnm.Print_Area" localSheetId="3">'JASIMP_FR (4)'!$B$1:$L$25</definedName>
    <definedName name="_xlnm.Print_Area" localSheetId="4">'JASIMP_FR (T)'!$B$1:$L$25</definedName>
    <definedName name="_xlnm.Print_Area" localSheetId="5">'JASNACE_FR (1)'!$B$1:$W$80</definedName>
    <definedName name="_xlnm.Print_Area" localSheetId="6">'JASNACE_FR (2)'!$B$1:$W$80</definedName>
    <definedName name="_xlnm.Print_Area" localSheetId="7">'JASNACE_FR (3)'!$B$1:$W$80</definedName>
    <definedName name="_xlnm.Print_Area" localSheetId="8">'JASNACE_FR (4)'!$B$1:$W$80</definedName>
    <definedName name="_xlnm.Print_Area" localSheetId="9">'JASNACE_FR (T)'!$B$1:$W$80</definedName>
    <definedName name="_xlnm.Print_Area" localSheetId="20">'JASWKN_FR (1)'!$A$1:$M$25</definedName>
    <definedName name="_xlnm.Print_Area" localSheetId="21">'JASWKN_FR (2)'!$A$1:$M$25</definedName>
    <definedName name="_xlnm.Print_Area" localSheetId="22">'JASWKN_FR (3)'!$A$1:$M$25</definedName>
    <definedName name="_xlnm.Print_Area" localSheetId="23">'JASWKN_FR (4)'!$A$1:$M$25</definedName>
    <definedName name="_xlnm.Print_Area" localSheetId="24">'JASWKN_FR (T)'!$A$1:$M$25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73" i="20" l="1"/>
  <c r="W72" i="20"/>
  <c r="W53" i="8" l="1"/>
  <c r="W66" i="8"/>
  <c r="W42" i="18" l="1"/>
  <c r="W46" i="18"/>
  <c r="V42" i="18"/>
  <c r="U42" i="18"/>
  <c r="T42" i="18"/>
  <c r="S42" i="18"/>
  <c r="R42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U46" i="18"/>
  <c r="T46" i="18"/>
  <c r="S46" i="18"/>
  <c r="R46" i="18"/>
  <c r="Q46" i="18"/>
  <c r="P46" i="18"/>
  <c r="O46" i="18"/>
  <c r="N46" i="18"/>
  <c r="M46" i="18"/>
  <c r="L46" i="18"/>
  <c r="K46" i="18"/>
  <c r="J46" i="18"/>
  <c r="I46" i="18"/>
  <c r="H46" i="18"/>
  <c r="G46" i="18"/>
  <c r="F46" i="18"/>
  <c r="E46" i="18"/>
  <c r="D46" i="18"/>
  <c r="W73" i="17"/>
  <c r="W72" i="17"/>
  <c r="W71" i="17"/>
  <c r="W70" i="17"/>
  <c r="W69" i="17"/>
  <c r="W68" i="17"/>
  <c r="W66" i="17"/>
  <c r="W65" i="17"/>
  <c r="W64" i="17"/>
  <c r="W63" i="17"/>
  <c r="W62" i="17"/>
  <c r="W61" i="17"/>
  <c r="W59" i="17"/>
  <c r="W58" i="17"/>
  <c r="W57" i="17"/>
  <c r="W56" i="17"/>
  <c r="W55" i="17"/>
  <c r="D74" i="17"/>
  <c r="E74" i="17"/>
  <c r="F74" i="17"/>
  <c r="G74" i="17"/>
  <c r="H74" i="17"/>
  <c r="I74" i="17"/>
  <c r="J74" i="17"/>
  <c r="K74" i="17"/>
  <c r="L74" i="17"/>
  <c r="M74" i="17"/>
  <c r="N74" i="17"/>
  <c r="O74" i="17"/>
  <c r="P74" i="17"/>
  <c r="Q74" i="17"/>
  <c r="R74" i="17"/>
  <c r="S74" i="17"/>
  <c r="T74" i="17"/>
  <c r="U74" i="17"/>
  <c r="W53" i="9"/>
  <c r="W66" i="9"/>
  <c r="W53" i="7"/>
  <c r="W66" i="7"/>
  <c r="W53" i="6"/>
  <c r="W66" i="6"/>
  <c r="L25" i="5"/>
  <c r="V27" i="30"/>
  <c r="V26" i="30"/>
  <c r="V25" i="30"/>
  <c r="V24" i="30"/>
  <c r="V23" i="30"/>
  <c r="V22" i="30"/>
  <c r="V21" i="30"/>
  <c r="V20" i="30"/>
  <c r="V19" i="30"/>
  <c r="V18" i="30"/>
  <c r="V17" i="30"/>
  <c r="V16" i="30"/>
  <c r="V15" i="30"/>
  <c r="V14" i="30"/>
  <c r="V13" i="30"/>
  <c r="V12" i="30"/>
  <c r="V11" i="30"/>
  <c r="V10" i="30"/>
  <c r="V9" i="30"/>
  <c r="V8" i="30"/>
  <c r="V7" i="30"/>
  <c r="V6" i="30"/>
  <c r="V5" i="30"/>
  <c r="M25" i="25"/>
  <c r="U74" i="20"/>
  <c r="T74" i="20"/>
  <c r="S74" i="20"/>
  <c r="R74" i="20"/>
  <c r="Q74" i="20"/>
  <c r="P74" i="20"/>
  <c r="O74" i="20"/>
  <c r="N74" i="20"/>
  <c r="M74" i="20"/>
  <c r="L74" i="20"/>
  <c r="K74" i="20"/>
  <c r="J74" i="20"/>
  <c r="I74" i="20"/>
  <c r="H74" i="20"/>
  <c r="G74" i="20"/>
  <c r="F74" i="20"/>
  <c r="E74" i="20"/>
  <c r="D74" i="20"/>
  <c r="K25" i="5"/>
  <c r="J25" i="5"/>
  <c r="I25" i="5"/>
  <c r="H25" i="5"/>
  <c r="G25" i="5"/>
  <c r="F25" i="5"/>
  <c r="E25" i="5"/>
  <c r="D25" i="5"/>
  <c r="C25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U80" i="10"/>
  <c r="T80" i="10"/>
  <c r="S80" i="10"/>
  <c r="R80" i="10"/>
  <c r="Q80" i="10"/>
  <c r="P80" i="10"/>
  <c r="O80" i="10"/>
  <c r="N80" i="10"/>
  <c r="M80" i="10"/>
  <c r="L80" i="10"/>
  <c r="K80" i="10"/>
  <c r="J80" i="10"/>
  <c r="I80" i="10"/>
  <c r="H80" i="10"/>
  <c r="G80" i="10"/>
  <c r="F80" i="10"/>
  <c r="E80" i="10"/>
  <c r="D80" i="10"/>
  <c r="W80" i="10"/>
  <c r="W74" i="15"/>
  <c r="L25" i="25"/>
  <c r="K25" i="25"/>
  <c r="J25" i="25"/>
  <c r="I25" i="25"/>
  <c r="H25" i="25"/>
  <c r="G25" i="25"/>
  <c r="F25" i="25"/>
  <c r="E25" i="25"/>
  <c r="D25" i="25"/>
  <c r="C25" i="25"/>
  <c r="B25" i="25"/>
  <c r="U27" i="30"/>
  <c r="U27" i="28"/>
  <c r="T27" i="28"/>
  <c r="S27" i="28"/>
  <c r="R27" i="28"/>
  <c r="Q27" i="28"/>
  <c r="P27" i="28"/>
  <c r="O27" i="28"/>
  <c r="N27" i="28"/>
  <c r="M27" i="28"/>
  <c r="L27" i="28"/>
  <c r="K27" i="28"/>
  <c r="J27" i="28"/>
  <c r="I27" i="28"/>
  <c r="H27" i="28"/>
  <c r="G27" i="28"/>
  <c r="F27" i="28"/>
  <c r="E27" i="28"/>
  <c r="V27" i="28" s="1"/>
  <c r="D27" i="28"/>
  <c r="C27" i="28"/>
  <c r="V26" i="28"/>
  <c r="V25" i="28"/>
  <c r="V24" i="28"/>
  <c r="V23" i="28"/>
  <c r="V22" i="28"/>
  <c r="V21" i="28"/>
  <c r="U21" i="28"/>
  <c r="V20" i="28"/>
  <c r="V19" i="28"/>
  <c r="V18" i="28"/>
  <c r="V17" i="28"/>
  <c r="U16" i="28"/>
  <c r="V16" i="28" s="1"/>
  <c r="V15" i="28"/>
  <c r="V14" i="28"/>
  <c r="V13" i="28"/>
  <c r="V12" i="28"/>
  <c r="V11" i="28"/>
  <c r="V10" i="28"/>
  <c r="V9" i="28"/>
  <c r="V8" i="28"/>
  <c r="V7" i="28"/>
  <c r="V6" i="28"/>
  <c r="U6" i="28"/>
  <c r="V5" i="28"/>
  <c r="M24" i="25"/>
  <c r="L24" i="25"/>
  <c r="K24" i="25"/>
  <c r="J24" i="25"/>
  <c r="G24" i="25"/>
  <c r="D24" i="25"/>
  <c r="L23" i="25"/>
  <c r="K23" i="25"/>
  <c r="J23" i="25"/>
  <c r="G23" i="25"/>
  <c r="D23" i="25"/>
  <c r="L22" i="25"/>
  <c r="K22" i="25"/>
  <c r="J22" i="25"/>
  <c r="G22" i="25"/>
  <c r="D22" i="25"/>
  <c r="L21" i="25"/>
  <c r="K21" i="25"/>
  <c r="J21" i="25"/>
  <c r="G21" i="25"/>
  <c r="D21" i="25"/>
  <c r="L20" i="25"/>
  <c r="K20" i="25"/>
  <c r="J20" i="25"/>
  <c r="G20" i="25"/>
  <c r="D20" i="25"/>
  <c r="L19" i="25"/>
  <c r="K19" i="25"/>
  <c r="J19" i="25"/>
  <c r="G19" i="25"/>
  <c r="D19" i="25"/>
  <c r="L18" i="25"/>
  <c r="K18" i="25"/>
  <c r="J18" i="25"/>
  <c r="G18" i="25"/>
  <c r="D18" i="25"/>
  <c r="L17" i="25"/>
  <c r="K17" i="25"/>
  <c r="J17" i="25"/>
  <c r="G17" i="25"/>
  <c r="D17" i="25"/>
  <c r="L16" i="25"/>
  <c r="K16" i="25"/>
  <c r="J16" i="25"/>
  <c r="G16" i="25"/>
  <c r="D16" i="25"/>
  <c r="L15" i="25"/>
  <c r="K15" i="25"/>
  <c r="J15" i="25"/>
  <c r="G15" i="25"/>
  <c r="D15" i="25"/>
  <c r="L14" i="25"/>
  <c r="K14" i="25"/>
  <c r="J14" i="25"/>
  <c r="G14" i="25"/>
  <c r="D14" i="25"/>
  <c r="L13" i="25"/>
  <c r="K13" i="25"/>
  <c r="J13" i="25"/>
  <c r="G13" i="25"/>
  <c r="D13" i="25"/>
  <c r="L12" i="25"/>
  <c r="K12" i="25"/>
  <c r="J12" i="25"/>
  <c r="G12" i="25"/>
  <c r="D12" i="25"/>
  <c r="L11" i="25"/>
  <c r="K11" i="25"/>
  <c r="J11" i="25"/>
  <c r="G11" i="25"/>
  <c r="D11" i="25"/>
  <c r="L10" i="25"/>
  <c r="K10" i="25"/>
  <c r="J10" i="25"/>
  <c r="G10" i="25"/>
  <c r="D10" i="25"/>
  <c r="L9" i="25"/>
  <c r="K9" i="25"/>
  <c r="J9" i="25"/>
  <c r="G9" i="25"/>
  <c r="D9" i="25"/>
  <c r="L8" i="25"/>
  <c r="K8" i="25"/>
  <c r="J8" i="25"/>
  <c r="G8" i="25"/>
  <c r="D8" i="25"/>
  <c r="L7" i="25"/>
  <c r="K7" i="25"/>
  <c r="J7" i="25"/>
  <c r="G7" i="25"/>
  <c r="D7" i="25"/>
  <c r="L6" i="25"/>
  <c r="K6" i="25"/>
  <c r="J6" i="25"/>
  <c r="G6" i="25"/>
  <c r="D6" i="25"/>
  <c r="I25" i="24"/>
  <c r="H25" i="24"/>
  <c r="K25" i="24" s="1"/>
  <c r="F25" i="24"/>
  <c r="E25" i="24"/>
  <c r="G25" i="24" s="1"/>
  <c r="C25" i="24"/>
  <c r="L25" i="24" s="1"/>
  <c r="B25" i="24"/>
  <c r="D25" i="24" s="1"/>
  <c r="L24" i="24"/>
  <c r="K24" i="24"/>
  <c r="M24" i="24" s="1"/>
  <c r="J24" i="24"/>
  <c r="G24" i="24"/>
  <c r="D24" i="24"/>
  <c r="M23" i="24"/>
  <c r="L23" i="24"/>
  <c r="K23" i="24"/>
  <c r="J23" i="24"/>
  <c r="G23" i="24"/>
  <c r="D23" i="24"/>
  <c r="L22" i="24"/>
  <c r="K22" i="24"/>
  <c r="M22" i="24" s="1"/>
  <c r="J22" i="24"/>
  <c r="G22" i="24"/>
  <c r="D22" i="24"/>
  <c r="L21" i="24"/>
  <c r="K21" i="24"/>
  <c r="M21" i="24" s="1"/>
  <c r="J21" i="24"/>
  <c r="G21" i="24"/>
  <c r="D21" i="24"/>
  <c r="L20" i="24"/>
  <c r="K20" i="24"/>
  <c r="M20" i="24" s="1"/>
  <c r="J20" i="24"/>
  <c r="G20" i="24"/>
  <c r="D20" i="24"/>
  <c r="M19" i="24"/>
  <c r="L19" i="24"/>
  <c r="K19" i="24"/>
  <c r="J19" i="24"/>
  <c r="G19" i="24"/>
  <c r="D19" i="24"/>
  <c r="L18" i="24"/>
  <c r="K18" i="24"/>
  <c r="M18" i="24" s="1"/>
  <c r="J18" i="24"/>
  <c r="G18" i="24"/>
  <c r="D18" i="24"/>
  <c r="L17" i="24"/>
  <c r="K17" i="24"/>
  <c r="M17" i="24" s="1"/>
  <c r="J17" i="24"/>
  <c r="G17" i="24"/>
  <c r="D17" i="24"/>
  <c r="L16" i="24"/>
  <c r="K16" i="24"/>
  <c r="M16" i="24" s="1"/>
  <c r="J16" i="24"/>
  <c r="G16" i="24"/>
  <c r="D16" i="24"/>
  <c r="M15" i="24"/>
  <c r="L15" i="24"/>
  <c r="K15" i="24"/>
  <c r="J15" i="24"/>
  <c r="G15" i="24"/>
  <c r="D15" i="24"/>
  <c r="L14" i="24"/>
  <c r="K14" i="24"/>
  <c r="M14" i="24" s="1"/>
  <c r="J14" i="24"/>
  <c r="G14" i="24"/>
  <c r="D14" i="24"/>
  <c r="L13" i="24"/>
  <c r="K13" i="24"/>
  <c r="M13" i="24" s="1"/>
  <c r="J13" i="24"/>
  <c r="G13" i="24"/>
  <c r="D13" i="24"/>
  <c r="L12" i="24"/>
  <c r="K12" i="24"/>
  <c r="M12" i="24" s="1"/>
  <c r="J12" i="24"/>
  <c r="G12" i="24"/>
  <c r="D12" i="24"/>
  <c r="M11" i="24"/>
  <c r="L11" i="24"/>
  <c r="K11" i="24"/>
  <c r="J11" i="24"/>
  <c r="G11" i="24"/>
  <c r="D11" i="24"/>
  <c r="L10" i="24"/>
  <c r="K10" i="24"/>
  <c r="M10" i="24" s="1"/>
  <c r="J10" i="24"/>
  <c r="G10" i="24"/>
  <c r="D10" i="24"/>
  <c r="L9" i="24"/>
  <c r="K9" i="24"/>
  <c r="M9" i="24" s="1"/>
  <c r="J9" i="24"/>
  <c r="G9" i="24"/>
  <c r="D9" i="24"/>
  <c r="L8" i="24"/>
  <c r="K8" i="24"/>
  <c r="M8" i="24" s="1"/>
  <c r="J8" i="24"/>
  <c r="G8" i="24"/>
  <c r="D8" i="24"/>
  <c r="M7" i="24"/>
  <c r="L7" i="24"/>
  <c r="K7" i="24"/>
  <c r="J7" i="24"/>
  <c r="G7" i="24"/>
  <c r="D7" i="24"/>
  <c r="L6" i="24"/>
  <c r="K6" i="24"/>
  <c r="M6" i="24" s="1"/>
  <c r="J6" i="24"/>
  <c r="G6" i="24"/>
  <c r="D6" i="24"/>
  <c r="L23" i="23"/>
  <c r="K23" i="23"/>
  <c r="M23" i="23" s="1"/>
  <c r="J23" i="23"/>
  <c r="G23" i="23"/>
  <c r="D23" i="23"/>
  <c r="L22" i="23"/>
  <c r="M22" i="23" s="1"/>
  <c r="K22" i="23"/>
  <c r="J22" i="23"/>
  <c r="G22" i="23"/>
  <c r="D22" i="23"/>
  <c r="L21" i="23"/>
  <c r="K21" i="23"/>
  <c r="M21" i="23" s="1"/>
  <c r="J21" i="23"/>
  <c r="G21" i="23"/>
  <c r="D21" i="23"/>
  <c r="M20" i="23"/>
  <c r="L20" i="23"/>
  <c r="K20" i="23"/>
  <c r="J20" i="23"/>
  <c r="G20" i="23"/>
  <c r="D20" i="23"/>
  <c r="M19" i="23"/>
  <c r="L19" i="23"/>
  <c r="K19" i="23"/>
  <c r="J19" i="23"/>
  <c r="G19" i="23"/>
  <c r="D19" i="23"/>
  <c r="L18" i="23"/>
  <c r="M18" i="23" s="1"/>
  <c r="K18" i="23"/>
  <c r="J18" i="23"/>
  <c r="G18" i="23"/>
  <c r="D18" i="23"/>
  <c r="L17" i="23"/>
  <c r="K17" i="23"/>
  <c r="M17" i="23" s="1"/>
  <c r="J17" i="23"/>
  <c r="G17" i="23"/>
  <c r="D17" i="23"/>
  <c r="M16" i="23"/>
  <c r="L16" i="23"/>
  <c r="K16" i="23"/>
  <c r="J16" i="23"/>
  <c r="G16" i="23"/>
  <c r="D16" i="23"/>
  <c r="M15" i="23"/>
  <c r="L15" i="23"/>
  <c r="K15" i="23"/>
  <c r="J15" i="23"/>
  <c r="G15" i="23"/>
  <c r="D15" i="23"/>
  <c r="L14" i="23"/>
  <c r="M14" i="23" s="1"/>
  <c r="K14" i="23"/>
  <c r="J14" i="23"/>
  <c r="G14" i="23"/>
  <c r="D14" i="23"/>
  <c r="L13" i="23"/>
  <c r="K13" i="23"/>
  <c r="M13" i="23" s="1"/>
  <c r="J13" i="23"/>
  <c r="G13" i="23"/>
  <c r="D13" i="23"/>
  <c r="M12" i="23"/>
  <c r="L12" i="23"/>
  <c r="K12" i="23"/>
  <c r="J12" i="23"/>
  <c r="G12" i="23"/>
  <c r="D12" i="23"/>
  <c r="M11" i="23"/>
  <c r="L11" i="23"/>
  <c r="K11" i="23"/>
  <c r="J11" i="23"/>
  <c r="G11" i="23"/>
  <c r="D11" i="23"/>
  <c r="L10" i="23"/>
  <c r="M10" i="23" s="1"/>
  <c r="K10" i="23"/>
  <c r="J10" i="23"/>
  <c r="G10" i="23"/>
  <c r="D10" i="23"/>
  <c r="L9" i="23"/>
  <c r="K9" i="23"/>
  <c r="M9" i="23" s="1"/>
  <c r="J9" i="23"/>
  <c r="G9" i="23"/>
  <c r="D9" i="23"/>
  <c r="M8" i="23"/>
  <c r="L8" i="23"/>
  <c r="K8" i="23"/>
  <c r="J8" i="23"/>
  <c r="G8" i="23"/>
  <c r="D8" i="23"/>
  <c r="M7" i="23"/>
  <c r="L7" i="23"/>
  <c r="K7" i="23"/>
  <c r="J7" i="23"/>
  <c r="G7" i="23"/>
  <c r="D7" i="23"/>
  <c r="L6" i="23"/>
  <c r="M6" i="23" s="1"/>
  <c r="K6" i="23"/>
  <c r="J6" i="23"/>
  <c r="G6" i="23"/>
  <c r="D6" i="23"/>
  <c r="L23" i="22"/>
  <c r="K23" i="22"/>
  <c r="J23" i="22"/>
  <c r="G23" i="22"/>
  <c r="D23" i="22"/>
  <c r="M23" i="22" s="1"/>
  <c r="L22" i="22"/>
  <c r="K22" i="22"/>
  <c r="J22" i="22"/>
  <c r="G22" i="22"/>
  <c r="D22" i="22"/>
  <c r="L21" i="22"/>
  <c r="K21" i="22"/>
  <c r="J21" i="22"/>
  <c r="G21" i="22"/>
  <c r="M21" i="22" s="1"/>
  <c r="D21" i="22"/>
  <c r="L20" i="22"/>
  <c r="K20" i="22"/>
  <c r="J20" i="22"/>
  <c r="G20" i="22"/>
  <c r="D20" i="22"/>
  <c r="L19" i="22"/>
  <c r="K19" i="22"/>
  <c r="J19" i="22"/>
  <c r="G19" i="22"/>
  <c r="D19" i="22"/>
  <c r="L18" i="22"/>
  <c r="K18" i="22"/>
  <c r="J18" i="22"/>
  <c r="G18" i="22"/>
  <c r="D18" i="22"/>
  <c r="M18" i="22" s="1"/>
  <c r="L17" i="22"/>
  <c r="K17" i="22"/>
  <c r="J17" i="22"/>
  <c r="G17" i="22"/>
  <c r="D17" i="22"/>
  <c r="L16" i="22"/>
  <c r="K16" i="22"/>
  <c r="J16" i="22"/>
  <c r="G16" i="22"/>
  <c r="D16" i="22"/>
  <c r="L15" i="22"/>
  <c r="K15" i="22"/>
  <c r="J15" i="22"/>
  <c r="G15" i="22"/>
  <c r="D15" i="22"/>
  <c r="M15" i="22" s="1"/>
  <c r="L14" i="22"/>
  <c r="K14" i="22"/>
  <c r="J14" i="22"/>
  <c r="G14" i="22"/>
  <c r="D14" i="22"/>
  <c r="L13" i="22"/>
  <c r="K13" i="22"/>
  <c r="J13" i="22"/>
  <c r="G13" i="22"/>
  <c r="M13" i="22" s="1"/>
  <c r="D13" i="22"/>
  <c r="L12" i="22"/>
  <c r="K12" i="22"/>
  <c r="J12" i="22"/>
  <c r="G12" i="22"/>
  <c r="D12" i="22"/>
  <c r="L11" i="22"/>
  <c r="K11" i="22"/>
  <c r="J11" i="22"/>
  <c r="G11" i="22"/>
  <c r="D11" i="22"/>
  <c r="L10" i="22"/>
  <c r="K10" i="22"/>
  <c r="J10" i="22"/>
  <c r="G10" i="22"/>
  <c r="D10" i="22"/>
  <c r="M10" i="22" s="1"/>
  <c r="L9" i="22"/>
  <c r="K9" i="22"/>
  <c r="J9" i="22"/>
  <c r="G9" i="22"/>
  <c r="D9" i="22"/>
  <c r="L8" i="22"/>
  <c r="K8" i="22"/>
  <c r="J8" i="22"/>
  <c r="G8" i="22"/>
  <c r="D8" i="22"/>
  <c r="L7" i="22"/>
  <c r="K7" i="22"/>
  <c r="J7" i="22"/>
  <c r="G7" i="22"/>
  <c r="D7" i="22"/>
  <c r="M7" i="22" s="1"/>
  <c r="L6" i="22"/>
  <c r="K6" i="22"/>
  <c r="J6" i="22"/>
  <c r="G6" i="22"/>
  <c r="D6" i="22"/>
  <c r="L23" i="21"/>
  <c r="K23" i="21"/>
  <c r="J23" i="21"/>
  <c r="G23" i="21"/>
  <c r="D23" i="21"/>
  <c r="L22" i="21"/>
  <c r="K22" i="21"/>
  <c r="J22" i="21"/>
  <c r="M22" i="21" s="1"/>
  <c r="G22" i="21"/>
  <c r="D22" i="21"/>
  <c r="L21" i="21"/>
  <c r="K21" i="21"/>
  <c r="J21" i="21"/>
  <c r="G21" i="21"/>
  <c r="D21" i="21"/>
  <c r="L20" i="21"/>
  <c r="K20" i="21"/>
  <c r="J20" i="21"/>
  <c r="G20" i="21"/>
  <c r="D20" i="21"/>
  <c r="L19" i="21"/>
  <c r="K19" i="21"/>
  <c r="J19" i="21"/>
  <c r="G19" i="21"/>
  <c r="M19" i="21" s="1"/>
  <c r="D19" i="21"/>
  <c r="L18" i="21"/>
  <c r="K18" i="21"/>
  <c r="J18" i="21"/>
  <c r="G18" i="21"/>
  <c r="D18" i="21"/>
  <c r="L17" i="21"/>
  <c r="K17" i="21"/>
  <c r="J17" i="21"/>
  <c r="G17" i="21"/>
  <c r="D17" i="21"/>
  <c r="L16" i="21"/>
  <c r="K16" i="21"/>
  <c r="J16" i="21"/>
  <c r="G16" i="21"/>
  <c r="D16" i="21"/>
  <c r="M16" i="21" s="1"/>
  <c r="L15" i="21"/>
  <c r="K15" i="21"/>
  <c r="J15" i="21"/>
  <c r="G15" i="21"/>
  <c r="D15" i="21"/>
  <c r="L14" i="21"/>
  <c r="K14" i="21"/>
  <c r="J14" i="21"/>
  <c r="M14" i="21" s="1"/>
  <c r="G14" i="21"/>
  <c r="D14" i="21"/>
  <c r="L13" i="21"/>
  <c r="K13" i="21"/>
  <c r="J13" i="21"/>
  <c r="G13" i="21"/>
  <c r="D13" i="21"/>
  <c r="L12" i="21"/>
  <c r="K12" i="21"/>
  <c r="J12" i="21"/>
  <c r="G12" i="21"/>
  <c r="D12" i="21"/>
  <c r="L11" i="21"/>
  <c r="K11" i="21"/>
  <c r="J11" i="21"/>
  <c r="G11" i="21"/>
  <c r="M11" i="21" s="1"/>
  <c r="D11" i="21"/>
  <c r="L10" i="21"/>
  <c r="K10" i="21"/>
  <c r="J10" i="21"/>
  <c r="G10" i="21"/>
  <c r="D10" i="21"/>
  <c r="L9" i="21"/>
  <c r="K9" i="21"/>
  <c r="J9" i="21"/>
  <c r="G9" i="21"/>
  <c r="D9" i="21"/>
  <c r="L8" i="21"/>
  <c r="K8" i="21"/>
  <c r="J8" i="21"/>
  <c r="G8" i="21"/>
  <c r="D8" i="21"/>
  <c r="M8" i="21" s="1"/>
  <c r="L7" i="21"/>
  <c r="K7" i="21"/>
  <c r="J7" i="21"/>
  <c r="G7" i="21"/>
  <c r="D7" i="21"/>
  <c r="L6" i="21"/>
  <c r="K6" i="21"/>
  <c r="J6" i="21"/>
  <c r="M6" i="21" s="1"/>
  <c r="G6" i="21"/>
  <c r="D6" i="21"/>
  <c r="V74" i="20"/>
  <c r="U74" i="16"/>
  <c r="T74" i="16"/>
  <c r="S74" i="16"/>
  <c r="R74" i="16"/>
  <c r="Q74" i="16"/>
  <c r="P74" i="16"/>
  <c r="O74" i="16"/>
  <c r="N74" i="16"/>
  <c r="M74" i="16"/>
  <c r="L74" i="16"/>
  <c r="J74" i="16"/>
  <c r="I74" i="16"/>
  <c r="H74" i="16"/>
  <c r="G74" i="16"/>
  <c r="F74" i="16"/>
  <c r="E74" i="16"/>
  <c r="D74" i="16"/>
  <c r="W72" i="16"/>
  <c r="W71" i="16"/>
  <c r="W70" i="16"/>
  <c r="W69" i="16"/>
  <c r="W68" i="16" s="1"/>
  <c r="V68" i="16"/>
  <c r="W66" i="16"/>
  <c r="W65" i="16"/>
  <c r="W64" i="16"/>
  <c r="W63" i="16"/>
  <c r="W62" i="16"/>
  <c r="W61" i="16" s="1"/>
  <c r="V61" i="16"/>
  <c r="W59" i="16"/>
  <c r="W55" i="16" s="1"/>
  <c r="W58" i="16"/>
  <c r="W57" i="16"/>
  <c r="W56" i="16"/>
  <c r="V55" i="16"/>
  <c r="W53" i="16"/>
  <c r="W52" i="16"/>
  <c r="W51" i="16"/>
  <c r="W50" i="16"/>
  <c r="W49" i="16"/>
  <c r="W48" i="16"/>
  <c r="W47" i="16"/>
  <c r="V46" i="16"/>
  <c r="W44" i="16"/>
  <c r="W43" i="16" s="1"/>
  <c r="V43" i="16"/>
  <c r="W41" i="16"/>
  <c r="W40" i="16"/>
  <c r="W39" i="16"/>
  <c r="W38" i="16"/>
  <c r="W37" i="16"/>
  <c r="W36" i="16"/>
  <c r="W35" i="16"/>
  <c r="W34" i="16"/>
  <c r="W33" i="16"/>
  <c r="V33" i="16"/>
  <c r="W31" i="16"/>
  <c r="W30" i="16"/>
  <c r="W29" i="16"/>
  <c r="W28" i="16"/>
  <c r="W27" i="16"/>
  <c r="W26" i="16"/>
  <c r="W25" i="16"/>
  <c r="V25" i="16"/>
  <c r="W23" i="16"/>
  <c r="W22" i="16"/>
  <c r="W21" i="16"/>
  <c r="V20" i="16"/>
  <c r="W18" i="16"/>
  <c r="W17" i="16"/>
  <c r="V16" i="16"/>
  <c r="W14" i="16"/>
  <c r="W13" i="16"/>
  <c r="W12" i="16"/>
  <c r="W11" i="16" s="1"/>
  <c r="V11" i="16"/>
  <c r="W9" i="16"/>
  <c r="W8" i="16" s="1"/>
  <c r="V8" i="16"/>
  <c r="U74" i="15"/>
  <c r="T74" i="15"/>
  <c r="S74" i="15"/>
  <c r="R74" i="15"/>
  <c r="Q74" i="15"/>
  <c r="P74" i="15"/>
  <c r="O74" i="15"/>
  <c r="N74" i="15"/>
  <c r="M74" i="15"/>
  <c r="L74" i="15"/>
  <c r="K74" i="15"/>
  <c r="J74" i="15"/>
  <c r="I74" i="15"/>
  <c r="H74" i="15"/>
  <c r="G74" i="15"/>
  <c r="F74" i="15"/>
  <c r="E74" i="15"/>
  <c r="D74" i="15"/>
  <c r="V68" i="15"/>
  <c r="V61" i="15"/>
  <c r="V55" i="15"/>
  <c r="V46" i="15"/>
  <c r="V43" i="15"/>
  <c r="V42" i="15"/>
  <c r="V74" i="15" s="1"/>
  <c r="V33" i="15"/>
  <c r="V25" i="15"/>
  <c r="V20" i="15"/>
  <c r="V16" i="15"/>
  <c r="V11" i="15"/>
  <c r="V10" i="15"/>
  <c r="V8" i="15"/>
  <c r="U74" i="31"/>
  <c r="T74" i="31"/>
  <c r="S74" i="31"/>
  <c r="R74" i="31"/>
  <c r="Q74" i="31"/>
  <c r="P74" i="31"/>
  <c r="O74" i="31"/>
  <c r="N74" i="31"/>
  <c r="M74" i="31"/>
  <c r="L74" i="31"/>
  <c r="K74" i="31"/>
  <c r="J74" i="31"/>
  <c r="I74" i="31"/>
  <c r="H74" i="31"/>
  <c r="G74" i="31"/>
  <c r="F74" i="31"/>
  <c r="E74" i="31"/>
  <c r="D74" i="31"/>
  <c r="W73" i="31"/>
  <c r="W72" i="31"/>
  <c r="W71" i="31"/>
  <c r="W70" i="31"/>
  <c r="W69" i="31"/>
  <c r="W68" i="31" s="1"/>
  <c r="V68" i="31"/>
  <c r="W66" i="31"/>
  <c r="W65" i="31"/>
  <c r="W64" i="31"/>
  <c r="W63" i="31"/>
  <c r="W62" i="31"/>
  <c r="V61" i="31"/>
  <c r="W59" i="31"/>
  <c r="W58" i="31"/>
  <c r="W57" i="31"/>
  <c r="W56" i="31"/>
  <c r="V55" i="31"/>
  <c r="V42" i="31" s="1"/>
  <c r="W53" i="31"/>
  <c r="W52" i="31"/>
  <c r="W51" i="31"/>
  <c r="W50" i="31"/>
  <c r="W49" i="31"/>
  <c r="W48" i="31"/>
  <c r="W46" i="31" s="1"/>
  <c r="W47" i="31"/>
  <c r="V46" i="31"/>
  <c r="W44" i="31"/>
  <c r="W43" i="31" s="1"/>
  <c r="V43" i="31"/>
  <c r="W41" i="31"/>
  <c r="W40" i="31"/>
  <c r="W39" i="31"/>
  <c r="W38" i="31"/>
  <c r="W37" i="31"/>
  <c r="W36" i="31"/>
  <c r="W35" i="31"/>
  <c r="W34" i="31"/>
  <c r="V33" i="31"/>
  <c r="V10" i="31" s="1"/>
  <c r="W31" i="31"/>
  <c r="W30" i="31"/>
  <c r="W29" i="31"/>
  <c r="W28" i="31"/>
  <c r="W27" i="31"/>
  <c r="W26" i="31"/>
  <c r="V25" i="31"/>
  <c r="W23" i="31"/>
  <c r="W22" i="31"/>
  <c r="W21" i="31"/>
  <c r="W20" i="31" s="1"/>
  <c r="V20" i="31"/>
  <c r="W18" i="31"/>
  <c r="W16" i="31" s="1"/>
  <c r="W17" i="31"/>
  <c r="V16" i="31"/>
  <c r="W14" i="31"/>
  <c r="W13" i="31"/>
  <c r="W12" i="31"/>
  <c r="V11" i="31"/>
  <c r="W9" i="31"/>
  <c r="W8" i="31" s="1"/>
  <c r="V8" i="31"/>
  <c r="U74" i="13"/>
  <c r="T74" i="13"/>
  <c r="S74" i="13"/>
  <c r="R74" i="13"/>
  <c r="Q74" i="13"/>
  <c r="P74" i="13"/>
  <c r="O74" i="13"/>
  <c r="N74" i="13"/>
  <c r="M74" i="13"/>
  <c r="L74" i="13"/>
  <c r="K74" i="13"/>
  <c r="J74" i="13"/>
  <c r="I74" i="13"/>
  <c r="H74" i="13"/>
  <c r="G74" i="13"/>
  <c r="F74" i="13"/>
  <c r="E74" i="13"/>
  <c r="D74" i="13"/>
  <c r="W73" i="13"/>
  <c r="W72" i="13"/>
  <c r="W71" i="13"/>
  <c r="W70" i="13"/>
  <c r="W68" i="13" s="1"/>
  <c r="W69" i="13"/>
  <c r="V68" i="13"/>
  <c r="W66" i="13"/>
  <c r="W65" i="13"/>
  <c r="W64" i="13"/>
  <c r="W63" i="13"/>
  <c r="W62" i="13"/>
  <c r="V61" i="13"/>
  <c r="W59" i="13"/>
  <c r="W58" i="13"/>
  <c r="W57" i="13"/>
  <c r="W56" i="13"/>
  <c r="W55" i="13" s="1"/>
  <c r="V55" i="13"/>
  <c r="W53" i="13"/>
  <c r="W52" i="13"/>
  <c r="W51" i="13"/>
  <c r="W50" i="13"/>
  <c r="W49" i="13"/>
  <c r="W48" i="13"/>
  <c r="W47" i="13"/>
  <c r="V46" i="13"/>
  <c r="W44" i="13"/>
  <c r="W43" i="13" s="1"/>
  <c r="V43" i="13"/>
  <c r="V42" i="13"/>
  <c r="W41" i="13"/>
  <c r="W40" i="13"/>
  <c r="W39" i="13"/>
  <c r="W38" i="13"/>
  <c r="W37" i="13"/>
  <c r="W36" i="13"/>
  <c r="W35" i="13"/>
  <c r="W34" i="13"/>
  <c r="V33" i="13"/>
  <c r="W31" i="13"/>
  <c r="W30" i="13"/>
  <c r="W29" i="13"/>
  <c r="W28" i="13"/>
  <c r="W27" i="13"/>
  <c r="W26" i="13"/>
  <c r="V25" i="13"/>
  <c r="W23" i="13"/>
  <c r="W22" i="13"/>
  <c r="W21" i="13"/>
  <c r="V20" i="13"/>
  <c r="W18" i="13"/>
  <c r="W17" i="13"/>
  <c r="V16" i="13"/>
  <c r="W14" i="13"/>
  <c r="W13" i="13"/>
  <c r="W12" i="13"/>
  <c r="W11" i="13" s="1"/>
  <c r="V11" i="13"/>
  <c r="W9" i="13"/>
  <c r="W8" i="13"/>
  <c r="V8" i="13"/>
  <c r="U74" i="12"/>
  <c r="T74" i="12"/>
  <c r="S74" i="12"/>
  <c r="R74" i="12"/>
  <c r="Q74" i="12"/>
  <c r="P74" i="12"/>
  <c r="O74" i="12"/>
  <c r="N74" i="12"/>
  <c r="M74" i="12"/>
  <c r="L74" i="12"/>
  <c r="K74" i="12"/>
  <c r="J74" i="12"/>
  <c r="I74" i="12"/>
  <c r="H74" i="12"/>
  <c r="G74" i="12"/>
  <c r="F74" i="12"/>
  <c r="E74" i="12"/>
  <c r="D74" i="12"/>
  <c r="W73" i="12"/>
  <c r="W72" i="12"/>
  <c r="W71" i="12"/>
  <c r="W70" i="12"/>
  <c r="W69" i="12"/>
  <c r="V68" i="12"/>
  <c r="W66" i="12"/>
  <c r="W65" i="12"/>
  <c r="W64" i="12"/>
  <c r="W63" i="12"/>
  <c r="W62" i="12"/>
  <c r="W61" i="12" s="1"/>
  <c r="V61" i="12"/>
  <c r="W59" i="12"/>
  <c r="W58" i="12"/>
  <c r="W57" i="12"/>
  <c r="W56" i="12"/>
  <c r="V55" i="12"/>
  <c r="W53" i="12"/>
  <c r="W52" i="12"/>
  <c r="W51" i="12"/>
  <c r="W50" i="12"/>
  <c r="W49" i="12"/>
  <c r="W48" i="12"/>
  <c r="W47" i="12"/>
  <c r="W46" i="12" s="1"/>
  <c r="V46" i="12"/>
  <c r="W44" i="12"/>
  <c r="V43" i="12"/>
  <c r="W43" i="12" s="1"/>
  <c r="W41" i="12"/>
  <c r="W40" i="12"/>
  <c r="W39" i="12"/>
  <c r="W38" i="12"/>
  <c r="W37" i="12"/>
  <c r="W36" i="12"/>
  <c r="W35" i="12"/>
  <c r="W34" i="12"/>
  <c r="W33" i="12" s="1"/>
  <c r="V33" i="12"/>
  <c r="W31" i="12"/>
  <c r="W30" i="12"/>
  <c r="W29" i="12"/>
  <c r="W28" i="12"/>
  <c r="W27" i="12"/>
  <c r="W26" i="12"/>
  <c r="V25" i="12"/>
  <c r="W23" i="12"/>
  <c r="W22" i="12"/>
  <c r="W21" i="12"/>
  <c r="V20" i="12"/>
  <c r="W18" i="12"/>
  <c r="W17" i="12"/>
  <c r="W16" i="12" s="1"/>
  <c r="V16" i="12"/>
  <c r="V10" i="12" s="1"/>
  <c r="W14" i="12"/>
  <c r="W13" i="12"/>
  <c r="W12" i="12"/>
  <c r="V11" i="12"/>
  <c r="W9" i="12"/>
  <c r="W8" i="12" s="1"/>
  <c r="V8" i="12"/>
  <c r="W65" i="11"/>
  <c r="W64" i="11"/>
  <c r="W63" i="11"/>
  <c r="W62" i="11"/>
  <c r="W61" i="11"/>
  <c r="W60" i="11"/>
  <c r="W59" i="11"/>
  <c r="W58" i="11"/>
  <c r="W57" i="11"/>
  <c r="W56" i="11"/>
  <c r="W55" i="11"/>
  <c r="W54" i="11"/>
  <c r="W53" i="11"/>
  <c r="W52" i="11"/>
  <c r="W51" i="11"/>
  <c r="W50" i="11"/>
  <c r="W49" i="11"/>
  <c r="W48" i="11"/>
  <c r="W47" i="11"/>
  <c r="W46" i="11"/>
  <c r="W45" i="11"/>
  <c r="W44" i="11"/>
  <c r="W43" i="11"/>
  <c r="W42" i="11"/>
  <c r="W41" i="11"/>
  <c r="W40" i="11"/>
  <c r="W39" i="11"/>
  <c r="W38" i="11"/>
  <c r="W37" i="11"/>
  <c r="W36" i="11"/>
  <c r="W35" i="11"/>
  <c r="W34" i="11"/>
  <c r="W33" i="11"/>
  <c r="W32" i="11"/>
  <c r="W31" i="11"/>
  <c r="W30" i="11"/>
  <c r="W29" i="11"/>
  <c r="W28" i="11"/>
  <c r="W27" i="11"/>
  <c r="W26" i="11"/>
  <c r="W25" i="11"/>
  <c r="W24" i="11"/>
  <c r="W23" i="11"/>
  <c r="W22" i="11"/>
  <c r="W21" i="11"/>
  <c r="W20" i="11"/>
  <c r="W19" i="11"/>
  <c r="W18" i="11"/>
  <c r="W17" i="11"/>
  <c r="W16" i="11"/>
  <c r="W15" i="11"/>
  <c r="W14" i="11"/>
  <c r="W13" i="11"/>
  <c r="W12" i="11"/>
  <c r="W11" i="11"/>
  <c r="W10" i="11"/>
  <c r="W9" i="11"/>
  <c r="W8" i="11"/>
  <c r="U66" i="11"/>
  <c r="T66" i="11"/>
  <c r="S66" i="11"/>
  <c r="R66" i="11"/>
  <c r="Q66" i="11"/>
  <c r="P66" i="11"/>
  <c r="O66" i="11"/>
  <c r="N66" i="11"/>
  <c r="M66" i="11"/>
  <c r="L66" i="11"/>
  <c r="K66" i="11"/>
  <c r="J66" i="11"/>
  <c r="I66" i="11"/>
  <c r="H66" i="11"/>
  <c r="G66" i="11"/>
  <c r="W66" i="11" s="1"/>
  <c r="F66" i="11"/>
  <c r="E66" i="11"/>
  <c r="D66" i="11"/>
  <c r="V65" i="11"/>
  <c r="V64" i="11"/>
  <c r="V63" i="11"/>
  <c r="V62" i="11"/>
  <c r="V61" i="11"/>
  <c r="V59" i="11"/>
  <c r="V58" i="11"/>
  <c r="V57" i="11"/>
  <c r="V56" i="11"/>
  <c r="V55" i="11"/>
  <c r="V53" i="11"/>
  <c r="V52" i="11"/>
  <c r="V51" i="11"/>
  <c r="V50" i="11"/>
  <c r="V48" i="11"/>
  <c r="V47" i="11"/>
  <c r="V46" i="11"/>
  <c r="V45" i="11"/>
  <c r="V44" i="11"/>
  <c r="V43" i="11"/>
  <c r="V42" i="11"/>
  <c r="V40" i="11"/>
  <c r="V39" i="11" s="1"/>
  <c r="V37" i="11"/>
  <c r="V36" i="11"/>
  <c r="V35" i="11"/>
  <c r="V34" i="11"/>
  <c r="V33" i="11"/>
  <c r="V32" i="11"/>
  <c r="V31" i="11"/>
  <c r="V30" i="11"/>
  <c r="V28" i="11"/>
  <c r="V27" i="11"/>
  <c r="V26" i="11"/>
  <c r="V25" i="11"/>
  <c r="V24" i="11"/>
  <c r="V23" i="11"/>
  <c r="V21" i="11"/>
  <c r="V20" i="11"/>
  <c r="V19" i="11"/>
  <c r="V17" i="11"/>
  <c r="V16" i="11"/>
  <c r="V15" i="11"/>
  <c r="V14" i="11"/>
  <c r="V13" i="11"/>
  <c r="V12" i="11"/>
  <c r="V9" i="11"/>
  <c r="V8" i="11"/>
  <c r="V80" i="10"/>
  <c r="V71" i="10"/>
  <c r="V67" i="10"/>
  <c r="V66" i="10"/>
  <c r="V54" i="10"/>
  <c r="V53" i="10"/>
  <c r="V46" i="10"/>
  <c r="V41" i="10"/>
  <c r="V38" i="10"/>
  <c r="V34" i="10"/>
  <c r="V13" i="10"/>
  <c r="V8" i="10"/>
  <c r="U80" i="9"/>
  <c r="T80" i="9"/>
  <c r="S80" i="9"/>
  <c r="R80" i="9"/>
  <c r="Q80" i="9"/>
  <c r="P80" i="9"/>
  <c r="O80" i="9"/>
  <c r="N80" i="9"/>
  <c r="M80" i="9"/>
  <c r="L80" i="9"/>
  <c r="K80" i="9"/>
  <c r="J80" i="9"/>
  <c r="I80" i="9"/>
  <c r="H80" i="9"/>
  <c r="G80" i="9"/>
  <c r="F80" i="9"/>
  <c r="E80" i="9"/>
  <c r="D80" i="9"/>
  <c r="W79" i="9"/>
  <c r="W78" i="9"/>
  <c r="W77" i="9"/>
  <c r="W76" i="9"/>
  <c r="W75" i="9"/>
  <c r="W73" i="9"/>
  <c r="W72" i="9"/>
  <c r="V71" i="9"/>
  <c r="W70" i="9"/>
  <c r="W69" i="9"/>
  <c r="W68" i="9"/>
  <c r="V67" i="9"/>
  <c r="V66" i="9"/>
  <c r="W65" i="9"/>
  <c r="W64" i="9"/>
  <c r="W63" i="9"/>
  <c r="W62" i="9"/>
  <c r="W61" i="9"/>
  <c r="W59" i="9"/>
  <c r="W58" i="9"/>
  <c r="W57" i="9"/>
  <c r="W56" i="9"/>
  <c r="W55" i="9"/>
  <c r="V54" i="9"/>
  <c r="V53" i="9"/>
  <c r="W52" i="9"/>
  <c r="W51" i="9"/>
  <c r="W50" i="9"/>
  <c r="W48" i="9"/>
  <c r="W47" i="9"/>
  <c r="V46" i="9"/>
  <c r="W45" i="9"/>
  <c r="W44" i="9"/>
  <c r="W43" i="9"/>
  <c r="W42" i="9"/>
  <c r="V41" i="9"/>
  <c r="W40" i="9"/>
  <c r="W39" i="9"/>
  <c r="V38" i="9"/>
  <c r="W37" i="9"/>
  <c r="W36" i="9"/>
  <c r="W35" i="9"/>
  <c r="V34" i="9"/>
  <c r="W33" i="9"/>
  <c r="W32" i="9"/>
  <c r="W31" i="9"/>
  <c r="W30" i="9"/>
  <c r="W29" i="9"/>
  <c r="W28" i="9"/>
  <c r="W27" i="9"/>
  <c r="W26" i="9"/>
  <c r="W25" i="9"/>
  <c r="W24" i="9"/>
  <c r="W23" i="9"/>
  <c r="W22" i="9"/>
  <c r="W21" i="9"/>
  <c r="W20" i="9"/>
  <c r="W19" i="9"/>
  <c r="W18" i="9"/>
  <c r="W17" i="9"/>
  <c r="W16" i="9"/>
  <c r="W15" i="9"/>
  <c r="W14" i="9"/>
  <c r="V13" i="9"/>
  <c r="W12" i="9"/>
  <c r="W11" i="9"/>
  <c r="W10" i="9"/>
  <c r="W9" i="9"/>
  <c r="V8" i="9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E80" i="8"/>
  <c r="D80" i="8"/>
  <c r="W79" i="8"/>
  <c r="W78" i="8"/>
  <c r="W77" i="8"/>
  <c r="W76" i="8"/>
  <c r="W75" i="8"/>
  <c r="W74" i="8"/>
  <c r="W73" i="8"/>
  <c r="W72" i="8"/>
  <c r="V71" i="8"/>
  <c r="W71" i="8" s="1"/>
  <c r="W70" i="8"/>
  <c r="W69" i="8"/>
  <c r="W68" i="8"/>
  <c r="V67" i="8"/>
  <c r="V66" i="8"/>
  <c r="W65" i="8"/>
  <c r="W64" i="8"/>
  <c r="W63" i="8"/>
  <c r="W62" i="8"/>
  <c r="W61" i="8"/>
  <c r="W60" i="8"/>
  <c r="W59" i="8"/>
  <c r="W58" i="8"/>
  <c r="W57" i="8"/>
  <c r="W56" i="8"/>
  <c r="W55" i="8"/>
  <c r="V54" i="8"/>
  <c r="W54" i="8" s="1"/>
  <c r="V53" i="8"/>
  <c r="W52" i="8"/>
  <c r="W51" i="8"/>
  <c r="W50" i="8"/>
  <c r="W49" i="8"/>
  <c r="W48" i="8"/>
  <c r="W47" i="8"/>
  <c r="V46" i="8"/>
  <c r="W46" i="8" s="1"/>
  <c r="W45" i="8"/>
  <c r="W44" i="8"/>
  <c r="W43" i="8"/>
  <c r="W42" i="8"/>
  <c r="V41" i="8"/>
  <c r="W41" i="8" s="1"/>
  <c r="W40" i="8"/>
  <c r="W39" i="8"/>
  <c r="V38" i="8"/>
  <c r="W38" i="8" s="1"/>
  <c r="W37" i="8"/>
  <c r="W36" i="8"/>
  <c r="W35" i="8"/>
  <c r="V34" i="8"/>
  <c r="W34" i="8" s="1"/>
  <c r="W33" i="8"/>
  <c r="W32" i="8"/>
  <c r="W31" i="8"/>
  <c r="W30" i="8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W14" i="8"/>
  <c r="V13" i="8"/>
  <c r="W13" i="8" s="1"/>
  <c r="W12" i="8"/>
  <c r="W11" i="8"/>
  <c r="W10" i="8"/>
  <c r="W9" i="8"/>
  <c r="V8" i="8"/>
  <c r="U80" i="7"/>
  <c r="T80" i="7"/>
  <c r="S80" i="7"/>
  <c r="R80" i="7"/>
  <c r="Q80" i="7"/>
  <c r="P80" i="7"/>
  <c r="O80" i="7"/>
  <c r="N80" i="7"/>
  <c r="M80" i="7"/>
  <c r="L80" i="7"/>
  <c r="K80" i="7"/>
  <c r="J80" i="7"/>
  <c r="I80" i="7"/>
  <c r="H80" i="7"/>
  <c r="G80" i="7"/>
  <c r="F80" i="7"/>
  <c r="E80" i="7"/>
  <c r="D80" i="7"/>
  <c r="W79" i="7"/>
  <c r="W78" i="7"/>
  <c r="W77" i="7"/>
  <c r="W76" i="7"/>
  <c r="W75" i="7"/>
  <c r="W73" i="7"/>
  <c r="W72" i="7"/>
  <c r="V71" i="7"/>
  <c r="W70" i="7"/>
  <c r="W69" i="7"/>
  <c r="W68" i="7"/>
  <c r="V67" i="7"/>
  <c r="V66" i="7"/>
  <c r="W65" i="7"/>
  <c r="W64" i="7"/>
  <c r="W63" i="7"/>
  <c r="W62" i="7"/>
  <c r="W61" i="7"/>
  <c r="W59" i="7"/>
  <c r="W58" i="7"/>
  <c r="W57" i="7"/>
  <c r="W56" i="7"/>
  <c r="W55" i="7"/>
  <c r="V54" i="7"/>
  <c r="V53" i="7"/>
  <c r="W52" i="7"/>
  <c r="W51" i="7"/>
  <c r="W50" i="7"/>
  <c r="W48" i="7"/>
  <c r="W47" i="7"/>
  <c r="V46" i="7"/>
  <c r="W45" i="7"/>
  <c r="W44" i="7"/>
  <c r="W43" i="7"/>
  <c r="W42" i="7"/>
  <c r="V41" i="7"/>
  <c r="W40" i="7"/>
  <c r="W39" i="7"/>
  <c r="V38" i="7"/>
  <c r="W37" i="7"/>
  <c r="W36" i="7"/>
  <c r="W35" i="7"/>
  <c r="V34" i="7"/>
  <c r="W33" i="7"/>
  <c r="W32" i="7"/>
  <c r="W31" i="7"/>
  <c r="W30" i="7"/>
  <c r="W29" i="7"/>
  <c r="W28" i="7"/>
  <c r="W27" i="7"/>
  <c r="W26" i="7"/>
  <c r="W25" i="7"/>
  <c r="W24" i="7"/>
  <c r="W23" i="7"/>
  <c r="W22" i="7"/>
  <c r="W21" i="7"/>
  <c r="W20" i="7"/>
  <c r="W19" i="7"/>
  <c r="W18" i="7"/>
  <c r="W17" i="7"/>
  <c r="W16" i="7"/>
  <c r="W15" i="7"/>
  <c r="W14" i="7"/>
  <c r="V13" i="7"/>
  <c r="W12" i="7"/>
  <c r="W11" i="7"/>
  <c r="W10" i="7"/>
  <c r="W9" i="7"/>
  <c r="V8" i="7"/>
  <c r="U80" i="6"/>
  <c r="T80" i="6"/>
  <c r="S80" i="6"/>
  <c r="R80" i="6"/>
  <c r="Q80" i="6"/>
  <c r="P80" i="6"/>
  <c r="O80" i="6"/>
  <c r="N80" i="6"/>
  <c r="M80" i="6"/>
  <c r="L80" i="6"/>
  <c r="K80" i="6"/>
  <c r="J80" i="6"/>
  <c r="I80" i="6"/>
  <c r="H80" i="6"/>
  <c r="G80" i="6"/>
  <c r="F80" i="6"/>
  <c r="E80" i="6"/>
  <c r="D80" i="6"/>
  <c r="W79" i="6"/>
  <c r="W78" i="6"/>
  <c r="W77" i="6"/>
  <c r="W76" i="6"/>
  <c r="W74" i="6" s="1"/>
  <c r="W75" i="6"/>
  <c r="V74" i="6"/>
  <c r="W73" i="6"/>
  <c r="W72" i="6"/>
  <c r="V71" i="6"/>
  <c r="W71" i="6" s="1"/>
  <c r="W70" i="6"/>
  <c r="W69" i="6"/>
  <c r="W68" i="6"/>
  <c r="V67" i="6"/>
  <c r="V66" i="6"/>
  <c r="W65" i="6"/>
  <c r="W64" i="6"/>
  <c r="W63" i="6"/>
  <c r="W62" i="6"/>
  <c r="W61" i="6"/>
  <c r="W59" i="6"/>
  <c r="W58" i="6"/>
  <c r="W57" i="6"/>
  <c r="W56" i="6"/>
  <c r="W55" i="6"/>
  <c r="V54" i="6"/>
  <c r="V53" i="6"/>
  <c r="W52" i="6"/>
  <c r="W51" i="6"/>
  <c r="W50" i="6"/>
  <c r="V49" i="6"/>
  <c r="W48" i="6"/>
  <c r="W47" i="6"/>
  <c r="V46" i="6"/>
  <c r="W46" i="6" s="1"/>
  <c r="W45" i="6"/>
  <c r="W44" i="6"/>
  <c r="W43" i="6"/>
  <c r="W42" i="6"/>
  <c r="V41" i="6"/>
  <c r="W41" i="6" s="1"/>
  <c r="W40" i="6"/>
  <c r="W39" i="6"/>
  <c r="V38" i="6"/>
  <c r="W38" i="6" s="1"/>
  <c r="W37" i="6"/>
  <c r="W36" i="6"/>
  <c r="W35" i="6"/>
  <c r="V34" i="6"/>
  <c r="W34" i="6" s="1"/>
  <c r="W33" i="6"/>
  <c r="W32" i="6"/>
  <c r="W31" i="6"/>
  <c r="W30" i="6"/>
  <c r="W29" i="6"/>
  <c r="W28" i="6"/>
  <c r="W27" i="6"/>
  <c r="W26" i="6"/>
  <c r="W25" i="6"/>
  <c r="W24" i="6"/>
  <c r="W23" i="6"/>
  <c r="W22" i="6"/>
  <c r="W21" i="6"/>
  <c r="W20" i="6"/>
  <c r="W19" i="6"/>
  <c r="W18" i="6"/>
  <c r="W17" i="6"/>
  <c r="W16" i="6"/>
  <c r="W15" i="6"/>
  <c r="W14" i="6"/>
  <c r="V13" i="6"/>
  <c r="W13" i="6" s="1"/>
  <c r="W12" i="6"/>
  <c r="W11" i="6"/>
  <c r="W10" i="6"/>
  <c r="W9" i="6"/>
  <c r="V8" i="6"/>
  <c r="K25" i="4"/>
  <c r="J25" i="4"/>
  <c r="I25" i="4"/>
  <c r="H25" i="4"/>
  <c r="G25" i="4"/>
  <c r="F25" i="4"/>
  <c r="E25" i="4"/>
  <c r="D25" i="4"/>
  <c r="L25" i="4" s="1"/>
  <c r="C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K25" i="3"/>
  <c r="J25" i="3"/>
  <c r="I25" i="3"/>
  <c r="H25" i="3"/>
  <c r="G25" i="3"/>
  <c r="F25" i="3"/>
  <c r="E25" i="3"/>
  <c r="D25" i="3"/>
  <c r="C25" i="3"/>
  <c r="L25" i="3" s="1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K25" i="2"/>
  <c r="J25" i="2"/>
  <c r="I25" i="2"/>
  <c r="H25" i="2"/>
  <c r="G25" i="2"/>
  <c r="F25" i="2"/>
  <c r="E25" i="2"/>
  <c r="D25" i="2"/>
  <c r="C25" i="2"/>
  <c r="L25" i="2" s="1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K25" i="1"/>
  <c r="J25" i="1"/>
  <c r="I25" i="1"/>
  <c r="H25" i="1"/>
  <c r="G25" i="1"/>
  <c r="F25" i="1"/>
  <c r="E25" i="1"/>
  <c r="D25" i="1"/>
  <c r="C25" i="1"/>
  <c r="L25" i="1" s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N27" i="30"/>
  <c r="F27" i="30"/>
  <c r="U21" i="30"/>
  <c r="R27" i="30"/>
  <c r="J27" i="30"/>
  <c r="U16" i="30"/>
  <c r="M27" i="30"/>
  <c r="E27" i="30"/>
  <c r="U6" i="30"/>
  <c r="T27" i="30"/>
  <c r="S27" i="30"/>
  <c r="Q27" i="30"/>
  <c r="P27" i="30"/>
  <c r="O27" i="30"/>
  <c r="L27" i="30"/>
  <c r="K27" i="30"/>
  <c r="I27" i="30"/>
  <c r="H27" i="30"/>
  <c r="G27" i="30"/>
  <c r="D27" i="30"/>
  <c r="C27" i="30"/>
  <c r="O27" i="29"/>
  <c r="G27" i="29"/>
  <c r="V26" i="29"/>
  <c r="V25" i="29"/>
  <c r="V24" i="29"/>
  <c r="V23" i="29"/>
  <c r="V22" i="29"/>
  <c r="U21" i="29"/>
  <c r="V21" i="29"/>
  <c r="V20" i="29"/>
  <c r="V19" i="29"/>
  <c r="V18" i="29"/>
  <c r="V17" i="29"/>
  <c r="U16" i="29"/>
  <c r="P27" i="29"/>
  <c r="H27" i="29"/>
  <c r="V16" i="29"/>
  <c r="V15" i="29"/>
  <c r="V14" i="29"/>
  <c r="V13" i="29"/>
  <c r="V12" i="29"/>
  <c r="V11" i="29"/>
  <c r="V10" i="29"/>
  <c r="V9" i="29"/>
  <c r="V8" i="29"/>
  <c r="V7" i="29"/>
  <c r="U6" i="29"/>
  <c r="U27" i="29" s="1"/>
  <c r="T27" i="29"/>
  <c r="S27" i="29"/>
  <c r="R27" i="29"/>
  <c r="Q27" i="29"/>
  <c r="N27" i="29"/>
  <c r="M27" i="29"/>
  <c r="L27" i="29"/>
  <c r="K27" i="29"/>
  <c r="J27" i="29"/>
  <c r="I27" i="29"/>
  <c r="F27" i="29"/>
  <c r="E27" i="29"/>
  <c r="D27" i="29"/>
  <c r="C27" i="29"/>
  <c r="V5" i="29"/>
  <c r="O27" i="27"/>
  <c r="G27" i="27"/>
  <c r="V26" i="27"/>
  <c r="V25" i="27"/>
  <c r="V24" i="27"/>
  <c r="V23" i="27"/>
  <c r="V22" i="27"/>
  <c r="U21" i="27"/>
  <c r="V21" i="27"/>
  <c r="V20" i="27"/>
  <c r="V19" i="27"/>
  <c r="V18" i="27"/>
  <c r="V17" i="27"/>
  <c r="U16" i="27"/>
  <c r="N27" i="27"/>
  <c r="F27" i="27"/>
  <c r="V16" i="27"/>
  <c r="V15" i="27"/>
  <c r="V14" i="27"/>
  <c r="V13" i="27"/>
  <c r="V12" i="27"/>
  <c r="V11" i="27"/>
  <c r="V10" i="27"/>
  <c r="V9" i="27"/>
  <c r="V8" i="27"/>
  <c r="V7" i="27"/>
  <c r="U6" i="27"/>
  <c r="U27" i="27" s="1"/>
  <c r="T27" i="27"/>
  <c r="S27" i="27"/>
  <c r="R27" i="27"/>
  <c r="Q27" i="27"/>
  <c r="P27" i="27"/>
  <c r="M27" i="27"/>
  <c r="L27" i="27"/>
  <c r="K27" i="27"/>
  <c r="J27" i="27"/>
  <c r="I27" i="27"/>
  <c r="H27" i="27"/>
  <c r="E27" i="27"/>
  <c r="D27" i="27"/>
  <c r="C27" i="27"/>
  <c r="V5" i="27"/>
  <c r="P27" i="26"/>
  <c r="H27" i="26"/>
  <c r="V26" i="26"/>
  <c r="V25" i="26"/>
  <c r="V24" i="26"/>
  <c r="V23" i="26"/>
  <c r="V22" i="26"/>
  <c r="U21" i="26"/>
  <c r="V21" i="26"/>
  <c r="V20" i="26"/>
  <c r="V19" i="26"/>
  <c r="V18" i="26"/>
  <c r="V17" i="26"/>
  <c r="U16" i="26"/>
  <c r="V16" i="26"/>
  <c r="V15" i="26"/>
  <c r="V14" i="26"/>
  <c r="V13" i="26"/>
  <c r="V12" i="26"/>
  <c r="V11" i="26"/>
  <c r="V10" i="26"/>
  <c r="V9" i="26"/>
  <c r="V8" i="26"/>
  <c r="V7" i="26"/>
  <c r="V6" i="26"/>
  <c r="U6" i="26"/>
  <c r="U27" i="26" s="1"/>
  <c r="T27" i="26"/>
  <c r="S27" i="26"/>
  <c r="R27" i="26"/>
  <c r="Q27" i="26"/>
  <c r="O27" i="26"/>
  <c r="N27" i="26"/>
  <c r="M27" i="26"/>
  <c r="L27" i="26"/>
  <c r="K27" i="26"/>
  <c r="J27" i="26"/>
  <c r="I27" i="26"/>
  <c r="G27" i="26"/>
  <c r="F27" i="26"/>
  <c r="E27" i="26"/>
  <c r="D27" i="26"/>
  <c r="C27" i="26"/>
  <c r="V5" i="26"/>
  <c r="I25" i="23"/>
  <c r="H25" i="23"/>
  <c r="J25" i="23" s="1"/>
  <c r="F25" i="23"/>
  <c r="E25" i="23"/>
  <c r="G25" i="23" s="1"/>
  <c r="C25" i="23"/>
  <c r="B25" i="23"/>
  <c r="D25" i="23" s="1"/>
  <c r="L24" i="23"/>
  <c r="K24" i="23"/>
  <c r="M24" i="23" s="1"/>
  <c r="J24" i="23"/>
  <c r="G24" i="23"/>
  <c r="D24" i="23"/>
  <c r="I25" i="22"/>
  <c r="H25" i="22"/>
  <c r="J25" i="22" s="1"/>
  <c r="F25" i="22"/>
  <c r="L25" i="22" s="1"/>
  <c r="E25" i="22"/>
  <c r="K25" i="22" s="1"/>
  <c r="C25" i="22"/>
  <c r="B25" i="22"/>
  <c r="D25" i="22" s="1"/>
  <c r="L24" i="22"/>
  <c r="K24" i="22"/>
  <c r="J24" i="22"/>
  <c r="G24" i="22"/>
  <c r="D24" i="22"/>
  <c r="M24" i="22" s="1"/>
  <c r="M22" i="22"/>
  <c r="M20" i="22"/>
  <c r="M19" i="22"/>
  <c r="M17" i="22"/>
  <c r="M16" i="22"/>
  <c r="M14" i="22"/>
  <c r="M12" i="22"/>
  <c r="M11" i="22"/>
  <c r="M9" i="22"/>
  <c r="M8" i="22"/>
  <c r="M6" i="22"/>
  <c r="I25" i="21"/>
  <c r="H25" i="21"/>
  <c r="F25" i="21"/>
  <c r="E25" i="21"/>
  <c r="C25" i="21"/>
  <c r="B25" i="21"/>
  <c r="K25" i="21" s="1"/>
  <c r="M23" i="21"/>
  <c r="M21" i="21"/>
  <c r="M20" i="21"/>
  <c r="M18" i="21"/>
  <c r="M17" i="21"/>
  <c r="M15" i="21"/>
  <c r="M13" i="21"/>
  <c r="M12" i="21"/>
  <c r="M10" i="21"/>
  <c r="M9" i="21"/>
  <c r="M7" i="21"/>
  <c r="W71" i="20"/>
  <c r="W70" i="20"/>
  <c r="W69" i="20"/>
  <c r="V68" i="20"/>
  <c r="W66" i="20"/>
  <c r="W65" i="20"/>
  <c r="W64" i="20"/>
  <c r="W63" i="20"/>
  <c r="W62" i="20"/>
  <c r="V61" i="20"/>
  <c r="W59" i="20"/>
  <c r="W58" i="20"/>
  <c r="W57" i="20"/>
  <c r="W56" i="20"/>
  <c r="V55" i="20"/>
  <c r="W53" i="20"/>
  <c r="W52" i="20"/>
  <c r="W51" i="20"/>
  <c r="W50" i="20"/>
  <c r="W49" i="20"/>
  <c r="W48" i="20"/>
  <c r="W47" i="20"/>
  <c r="V46" i="20"/>
  <c r="W44" i="20"/>
  <c r="W43" i="20" s="1"/>
  <c r="V43" i="20"/>
  <c r="W41" i="20"/>
  <c r="W40" i="20"/>
  <c r="W39" i="20"/>
  <c r="W38" i="20"/>
  <c r="W37" i="20"/>
  <c r="W36" i="20"/>
  <c r="W35" i="20"/>
  <c r="W34" i="20"/>
  <c r="V33" i="20"/>
  <c r="W31" i="20"/>
  <c r="W30" i="20"/>
  <c r="W29" i="20"/>
  <c r="W28" i="20"/>
  <c r="W27" i="20"/>
  <c r="W26" i="20"/>
  <c r="V25" i="20"/>
  <c r="W23" i="20"/>
  <c r="W22" i="20"/>
  <c r="W21" i="20"/>
  <c r="V20" i="20"/>
  <c r="W18" i="20"/>
  <c r="W17" i="20"/>
  <c r="W16" i="20" s="1"/>
  <c r="V16" i="20"/>
  <c r="W14" i="20"/>
  <c r="W13" i="20"/>
  <c r="W12" i="20"/>
  <c r="V11" i="20"/>
  <c r="W9" i="20"/>
  <c r="V8" i="20"/>
  <c r="W73" i="19"/>
  <c r="W72" i="19"/>
  <c r="W71" i="19"/>
  <c r="W70" i="19"/>
  <c r="W69" i="19"/>
  <c r="V68" i="19"/>
  <c r="W66" i="19"/>
  <c r="W65" i="19"/>
  <c r="W64" i="19"/>
  <c r="W63" i="19"/>
  <c r="W62" i="19"/>
  <c r="V61" i="19"/>
  <c r="W59" i="19"/>
  <c r="W58" i="19"/>
  <c r="W57" i="19"/>
  <c r="W56" i="19"/>
  <c r="V55" i="19"/>
  <c r="W53" i="19"/>
  <c r="W52" i="19"/>
  <c r="W51" i="19"/>
  <c r="W50" i="19"/>
  <c r="W49" i="19"/>
  <c r="W48" i="19"/>
  <c r="W47" i="19"/>
  <c r="V46" i="19"/>
  <c r="W44" i="19"/>
  <c r="W43" i="19" s="1"/>
  <c r="V43" i="19"/>
  <c r="W41" i="19"/>
  <c r="W40" i="19"/>
  <c r="W39" i="19"/>
  <c r="W38" i="19"/>
  <c r="W37" i="19"/>
  <c r="W36" i="19"/>
  <c r="W35" i="19"/>
  <c r="W34" i="19"/>
  <c r="V33" i="19"/>
  <c r="W31" i="19"/>
  <c r="W30" i="19"/>
  <c r="W29" i="19"/>
  <c r="W28" i="19"/>
  <c r="W27" i="19"/>
  <c r="W26" i="19"/>
  <c r="V25" i="19"/>
  <c r="W23" i="19"/>
  <c r="W22" i="19"/>
  <c r="W21" i="19"/>
  <c r="W20" i="19" s="1"/>
  <c r="V20" i="19"/>
  <c r="W18" i="19"/>
  <c r="W17" i="19"/>
  <c r="V16" i="19"/>
  <c r="W14" i="19"/>
  <c r="W13" i="19"/>
  <c r="W12" i="19"/>
  <c r="V11" i="19"/>
  <c r="V10" i="19" s="1"/>
  <c r="W9" i="19"/>
  <c r="V8" i="19"/>
  <c r="W73" i="18"/>
  <c r="W72" i="18"/>
  <c r="W71" i="18"/>
  <c r="W70" i="18"/>
  <c r="W69" i="18"/>
  <c r="V68" i="18"/>
  <c r="W66" i="18"/>
  <c r="W65" i="18"/>
  <c r="W64" i="18"/>
  <c r="W63" i="18"/>
  <c r="W62" i="18"/>
  <c r="V61" i="18"/>
  <c r="W59" i="18"/>
  <c r="W58" i="18"/>
  <c r="W57" i="18"/>
  <c r="W56" i="18"/>
  <c r="V55" i="18"/>
  <c r="W53" i="18"/>
  <c r="W52" i="18"/>
  <c r="W51" i="18"/>
  <c r="W50" i="18"/>
  <c r="W49" i="18"/>
  <c r="W48" i="18"/>
  <c r="W47" i="18"/>
  <c r="V46" i="18"/>
  <c r="W44" i="18"/>
  <c r="W43" i="18" s="1"/>
  <c r="V43" i="18"/>
  <c r="W41" i="18"/>
  <c r="W40" i="18"/>
  <c r="W39" i="18"/>
  <c r="W38" i="18"/>
  <c r="W37" i="18"/>
  <c r="W36" i="18"/>
  <c r="W35" i="18"/>
  <c r="W34" i="18"/>
  <c r="V33" i="18"/>
  <c r="W31" i="18"/>
  <c r="W30" i="18"/>
  <c r="W29" i="18"/>
  <c r="W28" i="18"/>
  <c r="W27" i="18"/>
  <c r="W26" i="18"/>
  <c r="V25" i="18"/>
  <c r="W23" i="18"/>
  <c r="W22" i="18"/>
  <c r="W21" i="18"/>
  <c r="V20" i="18"/>
  <c r="W18" i="18"/>
  <c r="W17" i="18"/>
  <c r="W16" i="18" s="1"/>
  <c r="V16" i="18"/>
  <c r="W14" i="18"/>
  <c r="W13" i="18"/>
  <c r="W12" i="18"/>
  <c r="V11" i="18"/>
  <c r="V10" i="18" s="1"/>
  <c r="W9" i="18"/>
  <c r="W8" i="18" s="1"/>
  <c r="V8" i="18"/>
  <c r="W53" i="17"/>
  <c r="W52" i="17"/>
  <c r="W51" i="17"/>
  <c r="W50" i="17"/>
  <c r="W49" i="17"/>
  <c r="W48" i="17"/>
  <c r="W47" i="17"/>
  <c r="V46" i="17"/>
  <c r="W44" i="17"/>
  <c r="W43" i="17" s="1"/>
  <c r="V43" i="17"/>
  <c r="V42" i="17"/>
  <c r="W41" i="17"/>
  <c r="W40" i="17"/>
  <c r="W39" i="17"/>
  <c r="W38" i="17"/>
  <c r="W37" i="17"/>
  <c r="W36" i="17"/>
  <c r="W35" i="17"/>
  <c r="W34" i="17"/>
  <c r="V33" i="17"/>
  <c r="W31" i="17"/>
  <c r="W30" i="17"/>
  <c r="W29" i="17"/>
  <c r="W28" i="17"/>
  <c r="W27" i="17"/>
  <c r="W26" i="17"/>
  <c r="V25" i="17"/>
  <c r="W23" i="17"/>
  <c r="W22" i="17"/>
  <c r="W21" i="17"/>
  <c r="V20" i="17"/>
  <c r="W18" i="17"/>
  <c r="W17" i="17"/>
  <c r="V16" i="17"/>
  <c r="W14" i="17"/>
  <c r="W13" i="17"/>
  <c r="W12" i="17"/>
  <c r="W11" i="17" s="1"/>
  <c r="V11" i="17"/>
  <c r="W9" i="17"/>
  <c r="W8" i="17" s="1"/>
  <c r="V8" i="17"/>
  <c r="W61" i="20" l="1"/>
  <c r="W68" i="19"/>
  <c r="V10" i="17"/>
  <c r="W16" i="17"/>
  <c r="K74" i="16"/>
  <c r="W16" i="16"/>
  <c r="W10" i="16" s="1"/>
  <c r="W74" i="16" s="1"/>
  <c r="V42" i="16"/>
  <c r="V10" i="16"/>
  <c r="V74" i="16" s="1"/>
  <c r="W46" i="16"/>
  <c r="W20" i="16"/>
  <c r="W11" i="31"/>
  <c r="W33" i="31"/>
  <c r="W10" i="31" s="1"/>
  <c r="W74" i="31" s="1"/>
  <c r="V74" i="31"/>
  <c r="W25" i="31"/>
  <c r="W42" i="31"/>
  <c r="W61" i="31"/>
  <c r="W55" i="31"/>
  <c r="W16" i="13"/>
  <c r="W10" i="13" s="1"/>
  <c r="W74" i="13" s="1"/>
  <c r="V10" i="13"/>
  <c r="V74" i="13" s="1"/>
  <c r="W46" i="13"/>
  <c r="W20" i="13"/>
  <c r="W33" i="13"/>
  <c r="W25" i="13"/>
  <c r="W61" i="13"/>
  <c r="V74" i="12"/>
  <c r="W25" i="12"/>
  <c r="W10" i="12" s="1"/>
  <c r="W74" i="12" s="1"/>
  <c r="W68" i="12"/>
  <c r="V42" i="12"/>
  <c r="W11" i="12"/>
  <c r="W20" i="12"/>
  <c r="W55" i="12"/>
  <c r="V54" i="11"/>
  <c r="V18" i="11"/>
  <c r="V29" i="11"/>
  <c r="V11" i="11"/>
  <c r="V49" i="11"/>
  <c r="V22" i="11"/>
  <c r="V41" i="11"/>
  <c r="V60" i="11"/>
  <c r="W38" i="9"/>
  <c r="W46" i="9"/>
  <c r="W41" i="9"/>
  <c r="W60" i="9"/>
  <c r="W67" i="9"/>
  <c r="W74" i="9"/>
  <c r="W54" i="9"/>
  <c r="W71" i="9"/>
  <c r="V80" i="9"/>
  <c r="W8" i="9"/>
  <c r="W34" i="9"/>
  <c r="W49" i="9"/>
  <c r="W13" i="9"/>
  <c r="V80" i="8"/>
  <c r="W8" i="8"/>
  <c r="W80" i="8" s="1"/>
  <c r="W67" i="8"/>
  <c r="W54" i="7"/>
  <c r="W34" i="7"/>
  <c r="W38" i="7"/>
  <c r="V80" i="7"/>
  <c r="W49" i="7"/>
  <c r="W60" i="7"/>
  <c r="W41" i="7"/>
  <c r="W67" i="7"/>
  <c r="W13" i="7"/>
  <c r="W71" i="7"/>
  <c r="W46" i="7"/>
  <c r="W8" i="7"/>
  <c r="W74" i="7"/>
  <c r="W49" i="6"/>
  <c r="V80" i="6"/>
  <c r="W8" i="6"/>
  <c r="W60" i="6"/>
  <c r="W54" i="6"/>
  <c r="W67" i="6"/>
  <c r="M25" i="24"/>
  <c r="J25" i="24"/>
  <c r="L25" i="23"/>
  <c r="G25" i="21"/>
  <c r="W55" i="20"/>
  <c r="W20" i="20"/>
  <c r="W11" i="20"/>
  <c r="V10" i="20"/>
  <c r="W46" i="20"/>
  <c r="W33" i="20"/>
  <c r="V42" i="20"/>
  <c r="W8" i="20"/>
  <c r="W25" i="20"/>
  <c r="W68" i="20"/>
  <c r="W16" i="19"/>
  <c r="W55" i="19"/>
  <c r="W61" i="19"/>
  <c r="E74" i="19"/>
  <c r="P74" i="19"/>
  <c r="H74" i="19"/>
  <c r="J74" i="19"/>
  <c r="R74" i="19"/>
  <c r="M74" i="19"/>
  <c r="G74" i="19"/>
  <c r="O74" i="19"/>
  <c r="U74" i="19"/>
  <c r="W11" i="19"/>
  <c r="D74" i="19"/>
  <c r="T74" i="19"/>
  <c r="K74" i="19"/>
  <c r="N74" i="19"/>
  <c r="I74" i="19"/>
  <c r="Q74" i="19"/>
  <c r="W46" i="19"/>
  <c r="S74" i="19"/>
  <c r="W25" i="19"/>
  <c r="W33" i="19"/>
  <c r="F74" i="19"/>
  <c r="V42" i="19"/>
  <c r="V74" i="19" s="1"/>
  <c r="W20" i="18"/>
  <c r="W68" i="18"/>
  <c r="W25" i="18"/>
  <c r="V74" i="18"/>
  <c r="G74" i="18"/>
  <c r="O74" i="18"/>
  <c r="I74" i="18"/>
  <c r="Q74" i="18"/>
  <c r="K74" i="18"/>
  <c r="S74" i="18"/>
  <c r="W33" i="18"/>
  <c r="W61" i="18"/>
  <c r="N74" i="18"/>
  <c r="P74" i="18"/>
  <c r="H74" i="18"/>
  <c r="J74" i="18"/>
  <c r="W55" i="18"/>
  <c r="F74" i="18"/>
  <c r="E74" i="18"/>
  <c r="M74" i="18"/>
  <c r="U74" i="18"/>
  <c r="W11" i="18"/>
  <c r="T74" i="18"/>
  <c r="W46" i="17"/>
  <c r="W25" i="17"/>
  <c r="V74" i="17"/>
  <c r="W20" i="17"/>
  <c r="W33" i="17"/>
  <c r="W42" i="16"/>
  <c r="W42" i="13"/>
  <c r="W42" i="12"/>
  <c r="V38" i="11"/>
  <c r="V27" i="29"/>
  <c r="V6" i="29"/>
  <c r="V27" i="27"/>
  <c r="V6" i="27"/>
  <c r="V27" i="26"/>
  <c r="K25" i="23"/>
  <c r="G25" i="22"/>
  <c r="M25" i="22" s="1"/>
  <c r="D25" i="21"/>
  <c r="L25" i="21"/>
  <c r="J25" i="21"/>
  <c r="L74" i="19"/>
  <c r="W8" i="19"/>
  <c r="R74" i="18"/>
  <c r="D74" i="18"/>
  <c r="L74" i="18"/>
  <c r="W42" i="20" l="1"/>
  <c r="V10" i="11"/>
  <c r="V66" i="11"/>
  <c r="W80" i="9"/>
  <c r="W80" i="7"/>
  <c r="W80" i="6"/>
  <c r="M25" i="23"/>
  <c r="W10" i="20"/>
  <c r="W74" i="20" s="1"/>
  <c r="W10" i="19"/>
  <c r="W74" i="19" s="1"/>
  <c r="W42" i="19"/>
  <c r="W10" i="18"/>
  <c r="W42" i="17"/>
  <c r="W10" i="17"/>
  <c r="M25" i="21"/>
  <c r="W74" i="18"/>
  <c r="W74" i="17" l="1"/>
</calcChain>
</file>

<file path=xl/sharedStrings.xml><?xml version="1.0" encoding="utf-8"?>
<sst xmlns="http://schemas.openxmlformats.org/spreadsheetml/2006/main" count="2045" uniqueCount="272">
  <si>
    <t>Groupe</t>
  </si>
  <si>
    <t>Employeurs occupant</t>
  </si>
  <si>
    <t>Total</t>
  </si>
  <si>
    <t>moins de 5 travailleurs</t>
  </si>
  <si>
    <t>de 5 à 9 travailleurs</t>
  </si>
  <si>
    <t>de 10 tot 19 travailleurs</t>
  </si>
  <si>
    <t>de 20 à 49 travailleurs</t>
  </si>
  <si>
    <t>de 50 à 99 travailleurs</t>
  </si>
  <si>
    <t>de 100 à 199 travailleurs</t>
  </si>
  <si>
    <t>de 200 à 499 travailleurs</t>
  </si>
  <si>
    <t>de 500 à 999 travailleurs</t>
  </si>
  <si>
    <t>1000 travailleurs et plus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</si>
  <si>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</si>
  <si>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</si>
  <si>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</si>
  <si>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</si>
  <si>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</si>
  <si>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</si>
  <si>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</si>
  <si>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</si>
  <si>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</si>
  <si>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</si>
  <si>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</si>
  <si>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</si>
  <si>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</si>
  <si>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</si>
  <si>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</si>
  <si>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</si>
  <si>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</si>
  <si>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</si>
  <si>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Branches d'activité (NACE 2008)</t>
  </si>
  <si>
    <t>Type</t>
  </si>
  <si>
    <t xml:space="preserve">périodes assimilées </t>
  </si>
  <si>
    <t>Totaal</t>
  </si>
  <si>
    <t>A.</t>
  </si>
  <si>
    <t>Agriculture, sylviculture et pêche</t>
  </si>
  <si>
    <t>Agriculture</t>
  </si>
  <si>
    <t>Sylviculture</t>
  </si>
  <si>
    <t>Pêche et aquaculture</t>
  </si>
  <si>
    <t>B.</t>
  </si>
  <si>
    <t>Industries extractives</t>
  </si>
  <si>
    <t>C.</t>
  </si>
  <si>
    <t>Industries manufacturières</t>
  </si>
  <si>
    <t>Industries alimentaires, boissons, tabac</t>
  </si>
  <si>
    <t>Industrie textile, fabrication de vêtements, cuir</t>
  </si>
  <si>
    <t>Industrie de bois, fabrication d'objets en liège, vannerie et sparterie</t>
  </si>
  <si>
    <t>Industrie du papier et du carton</t>
  </si>
  <si>
    <t>Imprimerie et reproduction d'enregistrements</t>
  </si>
  <si>
    <t>Cokéfaction et raffinage</t>
  </si>
  <si>
    <t>Industrie chimique</t>
  </si>
  <si>
    <t>Industrie pharmaceutique</t>
  </si>
  <si>
    <t>Fabrication de produits en caoutchouc et en plastique</t>
  </si>
  <si>
    <t>Fabrication d'autres produits minéraux non métalliques</t>
  </si>
  <si>
    <t>Métallurgie</t>
  </si>
  <si>
    <t>Fabrication de produits métalliques (machines et équipements exclus)</t>
  </si>
  <si>
    <t>Fabrication de produits informatiques, électroniques et optiques</t>
  </si>
  <si>
    <t>Fabrication d'équipements électriques</t>
  </si>
  <si>
    <t>Fabrication de machines et équipements n.c.a.</t>
  </si>
  <si>
    <t>Construction et assemblage de véhicules automobiles, de remorques et de semi-remorques</t>
  </si>
  <si>
    <t>Fabrication d'autres matériels de transport</t>
  </si>
  <si>
    <t>Fabrication de meubles et autres industries</t>
  </si>
  <si>
    <t>Réparation et installation de machines et d'équipements</t>
  </si>
  <si>
    <t>D.</t>
  </si>
  <si>
    <t>Production et distribution d'électricité, de gaz, de vapeur et d'air conditionné</t>
  </si>
  <si>
    <t>E.</t>
  </si>
  <si>
    <t>Production et distribution d'eau; assainissement, gestion des déchets et dépollution</t>
  </si>
  <si>
    <t>Captage, traitement et distribution d'eau</t>
  </si>
  <si>
    <t>Collecte et traitement des déchets et des eaux usées; récupération, dépollution et autre gestion des déchets</t>
  </si>
  <si>
    <t>F.</t>
  </si>
  <si>
    <t>Construction</t>
  </si>
  <si>
    <t>G.</t>
  </si>
  <si>
    <t>Commerce; réparation d'automobiles et de motocycles</t>
  </si>
  <si>
    <t>H.</t>
  </si>
  <si>
    <t>Transports et entreposage</t>
  </si>
  <si>
    <t>Transports</t>
  </si>
  <si>
    <t>Entreposage et services auxiliaires des transports</t>
  </si>
  <si>
    <t>Activités de poste et de courrier</t>
  </si>
  <si>
    <t>I.</t>
  </si>
  <si>
    <t>Hébergement et restauration</t>
  </si>
  <si>
    <t>J.</t>
  </si>
  <si>
    <t>Télécommunications</t>
  </si>
  <si>
    <t>K.</t>
  </si>
  <si>
    <t>Activités financières et d'assurance</t>
  </si>
  <si>
    <t>L.</t>
  </si>
  <si>
    <t>M.</t>
  </si>
  <si>
    <t>Activités spécialisées, scientifiques et techniques</t>
  </si>
  <si>
    <t>Activités juridiques et comptables; activités des sièges sociaux; conseil de gestion</t>
  </si>
  <si>
    <t>N.</t>
  </si>
  <si>
    <t>Activités de location et location-bail</t>
  </si>
  <si>
    <t>O.</t>
  </si>
  <si>
    <t>P.</t>
  </si>
  <si>
    <t>Q.</t>
  </si>
  <si>
    <t>Santé humaine et action sociale</t>
  </si>
  <si>
    <t>Activités pour la santé humaine</t>
  </si>
  <si>
    <t>R.</t>
  </si>
  <si>
    <t>Arts et divertissement, bibliothèques, musées, jeux de hasard et d'argent</t>
  </si>
  <si>
    <t>S.</t>
  </si>
  <si>
    <t>Activités des organisations associatives</t>
  </si>
  <si>
    <t>T.</t>
  </si>
  <si>
    <t>U.</t>
  </si>
  <si>
    <t>Activités des organisations et organismes extraterritoriaux</t>
  </si>
  <si>
    <t>Arrondissement administratif, province et region</t>
  </si>
  <si>
    <t>périodes assimilées</t>
  </si>
  <si>
    <t>Région de Bruxelles-Capitale</t>
  </si>
  <si>
    <t>Bruxelles-Capitale</t>
  </si>
  <si>
    <t>Région Flamande</t>
  </si>
  <si>
    <t>Anvers</t>
  </si>
  <si>
    <t>Malines</t>
  </si>
  <si>
    <t>Turnhout</t>
  </si>
  <si>
    <t>Brabant Flamand</t>
  </si>
  <si>
    <t>Hal-Vilvorde</t>
  </si>
  <si>
    <t>Louvain</t>
  </si>
  <si>
    <t>Limbourg</t>
  </si>
  <si>
    <t>Hasselt</t>
  </si>
  <si>
    <t>Maaseik</t>
  </si>
  <si>
    <t>Tongres</t>
  </si>
  <si>
    <t>Flandre Orientale</t>
  </si>
  <si>
    <t>Alost</t>
  </si>
  <si>
    <t>Termonde</t>
  </si>
  <si>
    <t>Eeklo</t>
  </si>
  <si>
    <t>Gand</t>
  </si>
  <si>
    <t>Audenarde</t>
  </si>
  <si>
    <t>St-Nicolas-Waas</t>
  </si>
  <si>
    <t>Flandre Occidentale</t>
  </si>
  <si>
    <t>Bruges</t>
  </si>
  <si>
    <t>Dixmude</t>
  </si>
  <si>
    <t>Ypres</t>
  </si>
  <si>
    <t>Courtrai</t>
  </si>
  <si>
    <t>Ostende</t>
  </si>
  <si>
    <t>Roulers</t>
  </si>
  <si>
    <t>Tielt</t>
  </si>
  <si>
    <t>Furnes</t>
  </si>
  <si>
    <t>Région Wallonne</t>
  </si>
  <si>
    <t>Brabant Wallon</t>
  </si>
  <si>
    <t>Nivelles</t>
  </si>
  <si>
    <t>Hainaut</t>
  </si>
  <si>
    <t>Ath</t>
  </si>
  <si>
    <t>Charleroi</t>
  </si>
  <si>
    <t>Mons</t>
  </si>
  <si>
    <t>Mouscron</t>
  </si>
  <si>
    <t>Soignies</t>
  </si>
  <si>
    <t>Thuin</t>
  </si>
  <si>
    <t>Tournai</t>
  </si>
  <si>
    <t>Liège</t>
  </si>
  <si>
    <t>Huy</t>
  </si>
  <si>
    <t>Verviers</t>
  </si>
  <si>
    <t>Waremme</t>
  </si>
  <si>
    <t>Luxembourg</t>
  </si>
  <si>
    <t>Arlon</t>
  </si>
  <si>
    <t>Bastogne</t>
  </si>
  <si>
    <t>Marche-en-Famenne</t>
  </si>
  <si>
    <t>Neufchâteau</t>
  </si>
  <si>
    <t>Virton</t>
  </si>
  <si>
    <t>Namur</t>
  </si>
  <si>
    <t>Dinant</t>
  </si>
  <si>
    <t>Philippeville</t>
  </si>
  <si>
    <t>Royaume</t>
  </si>
  <si>
    <t>Indéterminé</t>
  </si>
  <si>
    <t>gelijkgestelde perioden</t>
  </si>
  <si>
    <t>Type périodes assimilées</t>
  </si>
  <si>
    <t>Ouvriers</t>
  </si>
  <si>
    <t>Total ouvriers</t>
  </si>
  <si>
    <t>Employés</t>
  </si>
  <si>
    <t>Total Employés</t>
  </si>
  <si>
    <t>Fonctionnaires</t>
  </si>
  <si>
    <t>Total Fonctionnaires</t>
  </si>
  <si>
    <t>Total hommes</t>
  </si>
  <si>
    <t>Total femmes</t>
  </si>
  <si>
    <t>Total général</t>
  </si>
  <si>
    <t>Hommes</t>
  </si>
  <si>
    <t>Femmes</t>
  </si>
  <si>
    <t>Groupe sectoriel
(Commission paritaire)</t>
  </si>
  <si>
    <r>
      <t xml:space="preserve">Agriculture, horticulture, sylviculture et pêche
   </t>
    </r>
    <r>
      <rPr>
        <sz val="12"/>
        <rFont val="Arial Narrow"/>
        <family val="2"/>
      </rPr>
      <t xml:space="preserve"> 132, 143, 144, 145, 146</t>
    </r>
  </si>
  <si>
    <t>Industries, gaz et électricité</t>
  </si>
  <si>
    <r>
      <t xml:space="preserve">Industrie alimentaire  
</t>
    </r>
    <r>
      <rPr>
        <sz val="12"/>
        <rFont val="Arial Narrow"/>
        <family val="2"/>
      </rPr>
      <t>118, 133, 220</t>
    </r>
  </si>
  <si>
    <r>
      <t xml:space="preserve">Habillement et textile
</t>
    </r>
    <r>
      <rPr>
        <sz val="12"/>
        <rFont val="Arial Narrow"/>
        <family val="2"/>
      </rPr>
      <t>107, 109, 110, 120, 128, 142,02, 148, 214, 215</t>
    </r>
  </si>
  <si>
    <r>
      <t xml:space="preserve">Bois
</t>
    </r>
    <r>
      <rPr>
        <sz val="12"/>
        <rFont val="Arial Narrow"/>
        <family val="2"/>
      </rPr>
      <t>125, 126</t>
    </r>
  </si>
  <si>
    <r>
      <t xml:space="preserve">Papier et carton
</t>
    </r>
    <r>
      <rPr>
        <sz val="12"/>
        <rFont val="Arial Narrow"/>
        <family val="2"/>
      </rPr>
      <t>129, 136, 142.03, 221, 222</t>
    </r>
  </si>
  <si>
    <r>
      <t xml:space="preserve">Industrie de la pierre et du verre
</t>
    </r>
    <r>
      <rPr>
        <sz val="12"/>
        <rFont val="Arial Narrow"/>
        <family val="2"/>
      </rPr>
      <t>101, 102, 106, 113, 114, 115, 150, 203, 204, 205, 324</t>
    </r>
  </si>
  <si>
    <r>
      <t xml:space="preserve">Chimie et pétrole
</t>
    </r>
    <r>
      <rPr>
        <sz val="12"/>
        <rFont val="Arial Narrow"/>
        <family val="2"/>
      </rPr>
      <t>116, 117, 207, 211</t>
    </r>
  </si>
  <si>
    <r>
      <t xml:space="preserve">Métal
</t>
    </r>
    <r>
      <rPr>
        <sz val="12"/>
        <rFont val="Arial Narrow"/>
        <family val="2"/>
      </rPr>
      <t>104, 105, 111, 112, 142.01, 147, 149, 209, 210, 224</t>
    </r>
  </si>
  <si>
    <r>
      <t xml:space="preserve">Gaz et électricité
</t>
    </r>
    <r>
      <rPr>
        <sz val="12"/>
        <rFont val="Arial Narrow"/>
        <family val="2"/>
      </rPr>
      <t>326</t>
    </r>
  </si>
  <si>
    <r>
      <t xml:space="preserve">Construction
    </t>
    </r>
    <r>
      <rPr>
        <sz val="12"/>
        <rFont val="Arial Narrow"/>
        <family val="2"/>
      </rPr>
      <t>124</t>
    </r>
  </si>
  <si>
    <t>Distribution, transport et logistique</t>
  </si>
  <si>
    <r>
      <t xml:space="preserve">Distribution
</t>
    </r>
    <r>
      <rPr>
        <sz val="12"/>
        <rFont val="Arial Narrow"/>
        <family val="2"/>
      </rPr>
      <t>119, 127, 201, 202, 311, 312, 313, 321</t>
    </r>
  </si>
  <si>
    <r>
      <t xml:space="preserve">Transport et logistique
</t>
    </r>
    <r>
      <rPr>
        <sz val="12"/>
        <rFont val="Arial Narrow"/>
        <family val="2"/>
      </rPr>
      <t>139, 140, 226, 301, 315, 316, 328</t>
    </r>
  </si>
  <si>
    <r>
      <t xml:space="preserve">Services aux entreprises et aux personnes
    </t>
    </r>
    <r>
      <rPr>
        <sz val="12"/>
        <rFont val="Arial Narrow"/>
        <family val="2"/>
      </rPr>
      <t>121, 219, 314, 317, 320, 322, 323, 335, 336, 339</t>
    </r>
  </si>
  <si>
    <r>
      <t xml:space="preserve">Secteur financier
    </t>
    </r>
    <r>
      <rPr>
        <sz val="12"/>
        <rFont val="Arial Narrow"/>
        <family val="2"/>
      </rPr>
      <t>216, 306, 307, 308, 309, 310, 325</t>
    </r>
  </si>
  <si>
    <t>Horeca, sports et loisirs, média</t>
  </si>
  <si>
    <r>
      <t xml:space="preserve">Horeca, sports et loisirs
</t>
    </r>
    <r>
      <rPr>
        <sz val="12"/>
        <rFont val="Arial Narrow"/>
        <family val="2"/>
      </rPr>
      <t>217, 223, 302, 333</t>
    </r>
  </si>
  <si>
    <r>
      <t xml:space="preserve">Média, imprimerie et édition
</t>
    </r>
    <r>
      <rPr>
        <sz val="12"/>
        <rFont val="Arial Narrow"/>
        <family val="2"/>
      </rPr>
      <t>130, 227, 303</t>
    </r>
  </si>
  <si>
    <r>
      <t xml:space="preserve">Secteur non-marchand - social
    </t>
    </r>
    <r>
      <rPr>
        <sz val="12"/>
        <rFont val="Arial Narrow"/>
        <family val="2"/>
      </rPr>
      <t>152, 225, 304, 305, 318, 319, 327, 329, 330, 331, 332, 337</t>
    </r>
  </si>
  <si>
    <r>
      <t xml:space="preserve">Secteurs divers
   </t>
    </r>
    <r>
      <rPr>
        <sz val="14"/>
        <rFont val="Arial Narrow"/>
        <family val="2"/>
      </rPr>
      <t xml:space="preserve"> </t>
    </r>
    <r>
      <rPr>
        <sz val="12"/>
        <rFont val="Arial Narrow"/>
        <family val="2"/>
      </rPr>
      <t>100, 142.04, 200, 218</t>
    </r>
  </si>
  <si>
    <t>Aucune commission paritaire d'application</t>
  </si>
  <si>
    <t>Tableau 1 (premier trimestre)</t>
  </si>
  <si>
    <t>Tableau 2 (deuxième trimestre)</t>
  </si>
  <si>
    <t>Tableau 3 (troisième trimestre)</t>
  </si>
  <si>
    <t>Tableau 4 (quatrième trimestre)</t>
  </si>
  <si>
    <t>Tableau 5 (Total)</t>
  </si>
  <si>
    <t>Périodes assimilées (en jours) par branche</t>
  </si>
  <si>
    <t>Tableau 6 (premier trimestre)</t>
  </si>
  <si>
    <t>Tableau 7 (deuxième trimestre)</t>
  </si>
  <si>
    <t>Tableau 8 (troisième trimestre)</t>
  </si>
  <si>
    <t>Tableau 9 (quatrième trimestre)</t>
  </si>
  <si>
    <t>Tableau 10 (Total)</t>
  </si>
  <si>
    <t>Périodes assimilées (en jours) par siège</t>
  </si>
  <si>
    <t>Tableau 11 (premier trimestre)</t>
  </si>
  <si>
    <t>Tableau 12 (deuxième trimestre)</t>
  </si>
  <si>
    <t>Tableau 13 (troisième trimestre)</t>
  </si>
  <si>
    <t>Tableau 15 (Total)</t>
  </si>
  <si>
    <t>Périodes assimilées (en jours) par</t>
  </si>
  <si>
    <t>Tableau 16 (premier trimestre)</t>
  </si>
  <si>
    <t>Tableau 17 (deuxième trimestre)</t>
  </si>
  <si>
    <t>Tableau 18 (troisième trimestre)</t>
  </si>
  <si>
    <t>Tableau 19 (quatrième trimestre)</t>
  </si>
  <si>
    <t>Tableau 20 (Total)</t>
  </si>
  <si>
    <t>Tableau 21 (premier trimestre)</t>
  </si>
  <si>
    <t>Tableau 22 (deuxième trimestre)</t>
  </si>
  <si>
    <t>Tableau 23 (troisième trimestre)</t>
  </si>
  <si>
    <t>Tableau 24 (quatrième trimestre)</t>
  </si>
  <si>
    <t>Tableau 25 (Total)</t>
  </si>
  <si>
    <t>Tableau 26 (premier trimestre)</t>
  </si>
  <si>
    <t>Tableau 27 (deuxième trimestre)</t>
  </si>
  <si>
    <t>Tableau 28 (troisième trimestre)</t>
  </si>
  <si>
    <t>Tableau 29 (quatrième trimestre)</t>
  </si>
  <si>
    <t>Tableau 30 (Total)</t>
  </si>
  <si>
    <t>Employeurs étrangers</t>
  </si>
  <si>
    <t xml:space="preserve"> Région Wallonne (Comm Germ. inclus)</t>
  </si>
  <si>
    <t>Tournai - Mouscron</t>
  </si>
  <si>
    <t>La Louvière</t>
  </si>
  <si>
    <t>Communes Germanophones</t>
  </si>
  <si>
    <t>Inconnus</t>
  </si>
  <si>
    <t>Tableau 14 (quatrième trimestre)</t>
  </si>
  <si>
    <t>S</t>
  </si>
  <si>
    <t>Périodes assimilées (en jours) suivant la dimension de l'employeur: 2025</t>
  </si>
  <si>
    <t>Périodes assimilées (en jours) suivant la dimension de l'employeur: Total 2025</t>
  </si>
  <si>
    <t>d'activité de l'employeur: 2025</t>
  </si>
  <si>
    <t>d'activité de l'employeur: Total 2025</t>
  </si>
  <si>
    <t>principal de l'employeur: 2025</t>
  </si>
  <si>
    <t>principal de l'employeur: Total 2025</t>
  </si>
  <si>
    <t>lieu de travail: 2025</t>
  </si>
  <si>
    <t>lieu de travail: Total 2025</t>
  </si>
  <si>
    <t>Périodes assimilées (en jours) par sexe et statut du travailleur: 2025</t>
  </si>
  <si>
    <t>Périodes assimilées (en jours) par sexe et statut du travailleur: Total 2025</t>
  </si>
  <si>
    <t>Périodes assimilées (en jours) par groupe sectoriel (commission paritaire): 2025</t>
  </si>
  <si>
    <t>Périodes assimilées (en jours) par groupe sectoriel (commission paritaire): Total 2025</t>
  </si>
  <si>
    <t>Commerce de gros</t>
  </si>
  <si>
    <t>Commerce de détail</t>
  </si>
  <si>
    <t>Edition, diffusion et activités de production et des distribution de contenu</t>
  </si>
  <si>
    <t>Activités d’édition</t>
  </si>
  <si>
    <t>Diffusion et activités de production et distribution de contenu</t>
  </si>
  <si>
    <t>Télécommunications, programmation informatique, conseil, infrastructure informatique et autres activités de service d'information</t>
  </si>
  <si>
    <t>Programmation informatique, conseil, infrastructure informatique et autres services d'information</t>
  </si>
  <si>
    <t>Activités d’architecture et d’ingénierie; activités de contrôle et analyses techniques</t>
  </si>
  <si>
    <t>Recherche et développement scientifique</t>
  </si>
  <si>
    <t>Activités de publicité, d’études de marché et de relations publiques</t>
  </si>
  <si>
    <t>Autres activités spécialisées, scientifiques et techniques, activités vétérinaires</t>
  </si>
  <si>
    <t>Activités de service Administratif et de soutien</t>
  </si>
  <si>
    <t>Activités liées à l’emploi</t>
  </si>
  <si>
    <t>Activités d’agence de voyage, de voyagiste, de service de réservation et de services connexes</t>
  </si>
  <si>
    <t>Enquêtes et sécurité, activités de services pour les bâtiments, autres services fournis aux entreprises</t>
  </si>
  <si>
    <t>Administration publique et défense; sécurité sociale obligatoire</t>
  </si>
  <si>
    <t>Santé humaine et activités d'action sociale</t>
  </si>
  <si>
    <t>Activités de soins en établissement résidentiel</t>
  </si>
  <si>
    <t>Activités d’action sociale sans hébergement</t>
  </si>
  <si>
    <t>Arts , sports et activitésrécréatives</t>
  </si>
  <si>
    <t>Activités sportives et activités récréatives et de loisirs</t>
  </si>
  <si>
    <t>Autres activités de services</t>
  </si>
  <si>
    <t>Réparation et entretien d’ordinateurs, de biens personnels et domestiques et d’automobiles et motocycles</t>
  </si>
  <si>
    <t>Activités de services aux personnes</t>
  </si>
  <si>
    <t>Activités des ménages en tant qu'employeurs; Activités indifférenciées des ménages en tant que producteurs de biens et services pour usage propre</t>
  </si>
  <si>
    <t>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</si>
</sst>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\ "/>
    <numFmt numFmtId="165" formatCode="#,##0_/\ ;\-#,##0_/\ ;\-\ \ "/>
    <numFmt numFmtId="166" formatCode="#,##0__;[=0]&quot;-   &quot;;General"/>
    <numFmt numFmtId="167" formatCode="#,##0__"/>
    <numFmt numFmtId="168" formatCode="__@"/>
    <numFmt numFmtId="169" formatCode="#,##0_:;\-#,##0_:;\-_: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20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3"/>
      <name val="Arial"/>
      <family val="2"/>
    </font>
    <font>
      <sz val="12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name val="Arial"/>
      <family val="2"/>
    </font>
    <font>
      <b/>
      <sz val="10"/>
      <name val="Arial Narrow"/>
      <family val="2"/>
    </font>
    <font>
      <sz val="11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3"/>
      <name val="Arial"/>
      <family val="2"/>
    </font>
    <font>
      <sz val="14"/>
      <name val="Arial Narrow"/>
      <family val="2"/>
    </font>
    <font>
      <b/>
      <i/>
      <sz val="16"/>
      <name val="Arial Narrow"/>
      <family val="2"/>
    </font>
    <font>
      <sz val="16"/>
      <name val="Arial Narrow"/>
      <family val="2"/>
    </font>
    <font>
      <b/>
      <i/>
      <sz val="14"/>
      <name val="Arial"/>
      <family val="2"/>
    </font>
    <font>
      <i/>
      <sz val="12"/>
      <name val="Arial"/>
      <family val="2"/>
    </font>
    <font>
      <i/>
      <sz val="12"/>
      <name val="Arial Narrow"/>
      <family val="2"/>
    </font>
    <font>
      <sz val="14"/>
      <color indexed="12"/>
      <name val="Arial"/>
      <family val="2"/>
    </font>
    <font>
      <i/>
      <sz val="14"/>
      <name val="Arial"/>
      <family val="2"/>
    </font>
    <font>
      <b/>
      <i/>
      <sz val="16"/>
      <name val="Arial"/>
      <family val="2"/>
    </font>
    <font>
      <vertAlign val="superscript"/>
      <sz val="10"/>
      <name val="Arial"/>
      <family val="2"/>
    </font>
    <font>
      <b/>
      <sz val="22"/>
      <name val="Arial Narrow"/>
      <family val="2"/>
    </font>
    <font>
      <sz val="22"/>
      <name val="Arial"/>
      <family val="2"/>
    </font>
    <font>
      <sz val="18"/>
      <name val="Arial Narrow"/>
      <family val="2"/>
    </font>
    <font>
      <b/>
      <sz val="13"/>
      <name val="Arial Narrow"/>
      <family val="2"/>
    </font>
    <font>
      <sz val="10"/>
      <name val="Arial Narrow"/>
      <family val="2"/>
    </font>
    <font>
      <b/>
      <sz val="14"/>
      <name val="Arial Narrow"/>
      <family val="2"/>
    </font>
    <font>
      <b/>
      <sz val="16"/>
      <name val="Arial Narrow"/>
      <family val="2"/>
    </font>
    <font>
      <b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color indexed="10"/>
      <name val="Arial Narrow"/>
      <family val="2"/>
    </font>
    <font>
      <sz val="10"/>
      <color indexed="10"/>
      <name val="Arial Narrow"/>
      <family val="2"/>
    </font>
    <font>
      <b/>
      <sz val="14"/>
      <color indexed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vertAlign val="superscript"/>
      <sz val="16"/>
      <name val="Arial Narrow"/>
      <family val="2"/>
    </font>
    <font>
      <b/>
      <i/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4">
    <xf numFmtId="0" fontId="0" fillId="0" borderId="0"/>
    <xf numFmtId="9" fontId="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5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47" applyNumberFormat="0" applyFont="0" applyAlignment="0" applyProtection="0"/>
    <xf numFmtId="0" fontId="1" fillId="2" borderId="47" applyNumberFormat="0" applyFont="0" applyAlignment="0" applyProtection="0"/>
    <xf numFmtId="0" fontId="1" fillId="2" borderId="47" applyNumberFormat="0" applyFont="0" applyAlignment="0" applyProtection="0"/>
    <xf numFmtId="0" fontId="1" fillId="2" borderId="47" applyNumberFormat="0" applyFont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2" borderId="47" applyNumberFormat="0" applyFont="0" applyAlignment="0" applyProtection="0"/>
    <xf numFmtId="0" fontId="1" fillId="2" borderId="47" applyNumberFormat="0" applyFont="0" applyAlignment="0" applyProtection="0"/>
    <xf numFmtId="0" fontId="1" fillId="2" borderId="47" applyNumberFormat="0" applyFont="0" applyAlignment="0" applyProtection="0"/>
    <xf numFmtId="0" fontId="1" fillId="2" borderId="4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4">
    <xf numFmtId="0" fontId="0" fillId="0" borderId="0" xfId="0"/>
    <xf numFmtId="164" fontId="4" fillId="0" borderId="0" xfId="0" applyNumberFormat="1" applyFont="1" applyAlignment="1">
      <alignment horizontal="left"/>
    </xf>
    <xf numFmtId="164" fontId="0" fillId="0" borderId="0" xfId="0" applyNumberFormat="1"/>
    <xf numFmtId="164" fontId="5" fillId="0" borderId="7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/>
    </xf>
    <xf numFmtId="165" fontId="0" fillId="0" borderId="10" xfId="0" applyNumberFormat="1" applyBorder="1" applyAlignment="1">
      <alignment vertical="center"/>
    </xf>
    <xf numFmtId="165" fontId="4" fillId="0" borderId="11" xfId="0" applyNumberFormat="1" applyFont="1" applyBorder="1" applyAlignment="1">
      <alignment vertical="center"/>
    </xf>
    <xf numFmtId="165" fontId="0" fillId="0" borderId="12" xfId="0" applyNumberFormat="1" applyBorder="1" applyAlignment="1">
      <alignment vertical="center"/>
    </xf>
    <xf numFmtId="165" fontId="4" fillId="0" borderId="13" xfId="0" applyNumberFormat="1" applyFont="1" applyBorder="1" applyAlignment="1">
      <alignment vertical="center"/>
    </xf>
    <xf numFmtId="164" fontId="4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164" fontId="4" fillId="0" borderId="14" xfId="0" applyNumberFormat="1" applyFont="1" applyBorder="1" applyAlignment="1">
      <alignment horizontal="center" vertical="center"/>
    </xf>
    <xf numFmtId="165" fontId="4" fillId="0" borderId="16" xfId="0" applyNumberFormat="1" applyFont="1" applyBorder="1" applyAlignment="1">
      <alignment vertical="center"/>
    </xf>
    <xf numFmtId="165" fontId="0" fillId="0" borderId="7" xfId="0" applyNumberFormat="1" applyBorder="1" applyAlignment="1">
      <alignment vertical="center"/>
    </xf>
    <xf numFmtId="165" fontId="4" fillId="0" borderId="17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2" applyFont="1" applyAlignment="1">
      <alignment horizontal="center" vertical="top"/>
    </xf>
    <xf numFmtId="49" fontId="6" fillId="0" borderId="0" xfId="2" applyNumberFormat="1" applyFont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166" fontId="6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Continuous" vertical="center" wrapText="1"/>
    </xf>
    <xf numFmtId="0" fontId="9" fillId="0" borderId="0" xfId="2" applyFont="1" applyAlignment="1">
      <alignment horizontal="centerContinuous" vertical="center"/>
    </xf>
    <xf numFmtId="164" fontId="10" fillId="0" borderId="0" xfId="0" applyNumberFormat="1" applyFont="1" applyAlignment="1">
      <alignment horizontal="left"/>
    </xf>
    <xf numFmtId="9" fontId="9" fillId="0" borderId="0" xfId="1" applyFont="1" applyAlignment="1">
      <alignment horizontal="centerContinuous" vertical="center"/>
    </xf>
    <xf numFmtId="0" fontId="6" fillId="0" borderId="0" xfId="2" applyFont="1" applyAlignment="1">
      <alignment horizontal="centerContinuous" vertical="center"/>
    </xf>
    <xf numFmtId="0" fontId="11" fillId="0" borderId="0" xfId="2" applyFont="1" applyAlignment="1">
      <alignment horizontal="center" vertical="top"/>
    </xf>
    <xf numFmtId="0" fontId="12" fillId="0" borderId="0" xfId="0" applyFont="1" applyAlignment="1">
      <alignment vertical="center"/>
    </xf>
    <xf numFmtId="0" fontId="0" fillId="0" borderId="4" xfId="0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67" fontId="8" fillId="0" borderId="24" xfId="3" applyNumberFormat="1" applyFont="1" applyBorder="1" applyAlignment="1">
      <alignment horizontal="center" vertical="center"/>
    </xf>
    <xf numFmtId="167" fontId="8" fillId="0" borderId="25" xfId="3" applyNumberFormat="1" applyFont="1" applyBorder="1" applyAlignment="1">
      <alignment horizontal="center" vertical="center"/>
    </xf>
    <xf numFmtId="167" fontId="8" fillId="0" borderId="26" xfId="3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/>
    <xf numFmtId="168" fontId="14" fillId="0" borderId="27" xfId="2" applyNumberFormat="1" applyFont="1" applyBorder="1" applyAlignment="1">
      <alignment horizontal="left" vertical="center"/>
    </xf>
    <xf numFmtId="0" fontId="14" fillId="0" borderId="28" xfId="2" applyFont="1" applyBorder="1" applyAlignment="1">
      <alignment vertical="center" wrapText="1"/>
    </xf>
    <xf numFmtId="166" fontId="4" fillId="0" borderId="12" xfId="2" applyNumberFormat="1" applyFont="1" applyBorder="1" applyAlignment="1">
      <alignment vertical="center"/>
    </xf>
    <xf numFmtId="166" fontId="4" fillId="0" borderId="13" xfId="2" applyNumberFormat="1" applyFont="1" applyBorder="1" applyAlignment="1">
      <alignment vertical="center"/>
    </xf>
    <xf numFmtId="168" fontId="14" fillId="0" borderId="29" xfId="2" applyNumberFormat="1" applyFont="1" applyBorder="1" applyAlignment="1">
      <alignment horizontal="left" vertical="center"/>
    </xf>
    <xf numFmtId="0" fontId="16" fillId="0" borderId="30" xfId="2" applyFont="1" applyBorder="1" applyAlignment="1">
      <alignment vertical="center" wrapText="1"/>
    </xf>
    <xf numFmtId="166" fontId="5" fillId="0" borderId="12" xfId="2" applyNumberFormat="1" applyFont="1" applyBorder="1" applyAlignment="1">
      <alignment vertical="center"/>
    </xf>
    <xf numFmtId="166" fontId="5" fillId="0" borderId="13" xfId="2" applyNumberFormat="1" applyFont="1" applyBorder="1" applyAlignment="1">
      <alignment vertical="center"/>
    </xf>
    <xf numFmtId="0" fontId="14" fillId="0" borderId="30" xfId="2" applyFont="1" applyBorder="1" applyAlignment="1">
      <alignment vertical="center" wrapText="1"/>
    </xf>
    <xf numFmtId="0" fontId="12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4" fillId="0" borderId="30" xfId="2" applyFont="1" applyBorder="1" applyAlignment="1">
      <alignment horizontal="left" vertical="center" wrapText="1"/>
    </xf>
    <xf numFmtId="0" fontId="14" fillId="0" borderId="29" xfId="0" applyFont="1" applyBorder="1" applyAlignment="1">
      <alignment vertical="center"/>
    </xf>
    <xf numFmtId="0" fontId="16" fillId="0" borderId="29" xfId="0" applyFont="1" applyBorder="1"/>
    <xf numFmtId="0" fontId="8" fillId="0" borderId="31" xfId="2" applyFont="1" applyBorder="1" applyAlignment="1">
      <alignment horizontal="center" vertical="top"/>
    </xf>
    <xf numFmtId="3" fontId="8" fillId="0" borderId="32" xfId="4" applyNumberFormat="1" applyFont="1" applyBorder="1" applyAlignment="1">
      <alignment vertical="center"/>
    </xf>
    <xf numFmtId="166" fontId="4" fillId="0" borderId="15" xfId="2" applyNumberFormat="1" applyFont="1" applyBorder="1" applyAlignment="1">
      <alignment vertical="center"/>
    </xf>
    <xf numFmtId="166" fontId="4" fillId="0" borderId="16" xfId="2" applyNumberFormat="1" applyFont="1" applyBorder="1" applyAlignment="1">
      <alignment vertical="center"/>
    </xf>
    <xf numFmtId="166" fontId="11" fillId="0" borderId="0" xfId="0" applyNumberFormat="1" applyFont="1" applyAlignment="1">
      <alignment vertical="center"/>
    </xf>
    <xf numFmtId="49" fontId="16" fillId="0" borderId="0" xfId="2" applyNumberFormat="1" applyFont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166" fontId="11" fillId="0" borderId="0" xfId="2" applyNumberFormat="1" applyFont="1" applyAlignment="1">
      <alignment horizontal="center" vertical="center"/>
    </xf>
    <xf numFmtId="166" fontId="4" fillId="0" borderId="7" xfId="2" applyNumberFormat="1" applyFont="1" applyBorder="1" applyAlignment="1">
      <alignment vertical="center"/>
    </xf>
    <xf numFmtId="166" fontId="4" fillId="0" borderId="17" xfId="2" applyNumberFormat="1" applyFont="1" applyBorder="1" applyAlignment="1">
      <alignment vertical="center"/>
    </xf>
    <xf numFmtId="166" fontId="4" fillId="0" borderId="33" xfId="2" applyNumberFormat="1" applyFont="1" applyBorder="1" applyAlignment="1">
      <alignment vertical="center"/>
    </xf>
    <xf numFmtId="166" fontId="4" fillId="0" borderId="34" xfId="2" applyNumberFormat="1" applyFont="1" applyBorder="1" applyAlignment="1">
      <alignment vertical="center"/>
    </xf>
    <xf numFmtId="0" fontId="3" fillId="0" borderId="0" xfId="0" applyFont="1"/>
    <xf numFmtId="0" fontId="3" fillId="0" borderId="0" xfId="3" applyFont="1" applyAlignment="1">
      <alignment horizontal="center"/>
    </xf>
    <xf numFmtId="167" fontId="6" fillId="0" borderId="0" xfId="3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17" fillId="0" borderId="0" xfId="3" applyFont="1" applyAlignment="1">
      <alignment horizontal="center"/>
    </xf>
    <xf numFmtId="167" fontId="18" fillId="0" borderId="0" xfId="2" applyNumberFormat="1" applyFont="1" applyAlignment="1">
      <alignment horizontal="centerContinuous"/>
    </xf>
    <xf numFmtId="0" fontId="17" fillId="0" borderId="0" xfId="3" applyFont="1" applyAlignment="1">
      <alignment horizontal="centerContinuous"/>
    </xf>
    <xf numFmtId="167" fontId="17" fillId="0" borderId="0" xfId="3" applyNumberFormat="1" applyFont="1" applyAlignment="1">
      <alignment horizontal="centerContinuous"/>
    </xf>
    <xf numFmtId="0" fontId="17" fillId="0" borderId="0" xfId="0" applyFont="1"/>
    <xf numFmtId="167" fontId="6" fillId="0" borderId="0" xfId="3" applyNumberFormat="1" applyFont="1" applyAlignment="1">
      <alignment horizontal="centerContinuous"/>
    </xf>
    <xf numFmtId="0" fontId="2" fillId="0" borderId="0" xfId="3" applyFont="1" applyAlignment="1">
      <alignment horizontal="left" vertical="center"/>
    </xf>
    <xf numFmtId="0" fontId="3" fillId="0" borderId="0" xfId="3" applyFont="1" applyAlignment="1">
      <alignment horizontal="centerContinuous"/>
    </xf>
    <xf numFmtId="167" fontId="6" fillId="0" borderId="0" xfId="3" applyNumberFormat="1" applyFont="1"/>
    <xf numFmtId="167" fontId="11" fillId="0" borderId="2" xfId="3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67" fontId="11" fillId="0" borderId="3" xfId="3" applyNumberFormat="1" applyFont="1" applyBorder="1" applyAlignment="1">
      <alignment horizont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1" fillId="0" borderId="29" xfId="0" applyFont="1" applyBorder="1"/>
    <xf numFmtId="167" fontId="2" fillId="0" borderId="24" xfId="3" applyNumberFormat="1" applyFont="1" applyBorder="1" applyAlignment="1">
      <alignment horizontal="center" vertical="center"/>
    </xf>
    <xf numFmtId="167" fontId="2" fillId="0" borderId="25" xfId="3" applyNumberFormat="1" applyFont="1" applyBorder="1" applyAlignment="1">
      <alignment horizontal="center" vertical="center"/>
    </xf>
    <xf numFmtId="0" fontId="3" fillId="0" borderId="29" xfId="0" applyFont="1" applyBorder="1"/>
    <xf numFmtId="0" fontId="20" fillId="0" borderId="0" xfId="0" applyFont="1"/>
    <xf numFmtId="166" fontId="23" fillId="0" borderId="36" xfId="3" applyNumberFormat="1" applyFont="1" applyBorder="1" applyAlignment="1">
      <alignment vertical="center"/>
    </xf>
    <xf numFmtId="166" fontId="23" fillId="0" borderId="12" xfId="3" applyNumberFormat="1" applyFont="1" applyBorder="1" applyAlignment="1">
      <alignment vertical="center"/>
    </xf>
    <xf numFmtId="166" fontId="23" fillId="0" borderId="13" xfId="3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30" xfId="3" applyFont="1" applyBorder="1"/>
    <xf numFmtId="166" fontId="3" fillId="0" borderId="36" xfId="3" applyNumberFormat="1" applyFont="1" applyBorder="1"/>
    <xf numFmtId="166" fontId="3" fillId="0" borderId="12" xfId="3" applyNumberFormat="1" applyFont="1" applyBorder="1"/>
    <xf numFmtId="166" fontId="3" fillId="0" borderId="13" xfId="3" applyNumberFormat="1" applyFont="1" applyBorder="1"/>
    <xf numFmtId="0" fontId="2" fillId="0" borderId="0" xfId="3" applyFont="1"/>
    <xf numFmtId="0" fontId="3" fillId="0" borderId="0" xfId="3" applyFont="1"/>
    <xf numFmtId="166" fontId="2" fillId="0" borderId="36" xfId="3" applyNumberFormat="1" applyFont="1" applyBorder="1"/>
    <xf numFmtId="166" fontId="2" fillId="0" borderId="12" xfId="3" applyNumberFormat="1" applyFont="1" applyBorder="1"/>
    <xf numFmtId="166" fontId="2" fillId="0" borderId="13" xfId="3" applyNumberFormat="1" applyFont="1" applyBorder="1"/>
    <xf numFmtId="0" fontId="26" fillId="0" borderId="29" xfId="0" applyFont="1" applyBorder="1" applyAlignment="1" applyProtection="1">
      <alignment horizontal="left"/>
      <protection locked="0"/>
    </xf>
    <xf numFmtId="0" fontId="2" fillId="0" borderId="0" xfId="3" applyFont="1" applyAlignment="1">
      <alignment horizontal="right"/>
    </xf>
    <xf numFmtId="0" fontId="2" fillId="0" borderId="0" xfId="3" applyFont="1" applyAlignment="1">
      <alignment horizontal="left"/>
    </xf>
    <xf numFmtId="168" fontId="23" fillId="0" borderId="29" xfId="3" applyNumberFormat="1" applyFont="1" applyBorder="1" applyAlignment="1">
      <alignment vertical="center"/>
    </xf>
    <xf numFmtId="168" fontId="23" fillId="0" borderId="0" xfId="3" applyNumberFormat="1" applyFont="1" applyAlignment="1">
      <alignment vertical="center"/>
    </xf>
    <xf numFmtId="168" fontId="27" fillId="0" borderId="0" xfId="0" applyNumberFormat="1" applyFont="1" applyAlignment="1">
      <alignment vertical="center"/>
    </xf>
    <xf numFmtId="168" fontId="28" fillId="0" borderId="31" xfId="3" applyNumberFormat="1" applyFont="1" applyBorder="1" applyAlignment="1">
      <alignment vertical="center"/>
    </xf>
    <xf numFmtId="168" fontId="23" fillId="0" borderId="37" xfId="3" applyNumberFormat="1" applyFont="1" applyBorder="1" applyAlignment="1">
      <alignment vertical="center"/>
    </xf>
    <xf numFmtId="168" fontId="27" fillId="0" borderId="37" xfId="0" applyNumberFormat="1" applyFont="1" applyBorder="1" applyAlignment="1">
      <alignment vertical="center"/>
    </xf>
    <xf numFmtId="166" fontId="23" fillId="0" borderId="38" xfId="3" applyNumberFormat="1" applyFont="1" applyBorder="1" applyAlignment="1">
      <alignment vertical="center"/>
    </xf>
    <xf numFmtId="166" fontId="23" fillId="0" borderId="15" xfId="3" applyNumberFormat="1" applyFont="1" applyBorder="1" applyAlignment="1">
      <alignment vertical="center"/>
    </xf>
    <xf numFmtId="166" fontId="23" fillId="0" borderId="16" xfId="3" applyNumberFormat="1" applyFont="1" applyBorder="1" applyAlignment="1">
      <alignment vertical="center"/>
    </xf>
    <xf numFmtId="167" fontId="24" fillId="0" borderId="0" xfId="0" applyNumberFormat="1" applyFont="1" applyAlignment="1">
      <alignment vertical="center"/>
    </xf>
    <xf numFmtId="167" fontId="11" fillId="0" borderId="0" xfId="3" applyNumberFormat="1" applyFont="1" applyAlignment="1">
      <alignment horizontal="center"/>
    </xf>
    <xf numFmtId="0" fontId="2" fillId="0" borderId="20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166" fontId="23" fillId="0" borderId="39" xfId="3" applyNumberFormat="1" applyFont="1" applyBorder="1" applyAlignment="1">
      <alignment vertical="center"/>
    </xf>
    <xf numFmtId="166" fontId="23" fillId="0" borderId="11" xfId="3" applyNumberFormat="1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66" fontId="3" fillId="0" borderId="36" xfId="3" applyNumberFormat="1" applyFont="1" applyBorder="1" applyAlignment="1">
      <alignment vertical="center"/>
    </xf>
    <xf numFmtId="166" fontId="2" fillId="0" borderId="36" xfId="3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0" fontId="3" fillId="0" borderId="7" xfId="0" applyFont="1" applyBorder="1" applyAlignment="1">
      <alignment horizontal="center" vertical="center"/>
    </xf>
    <xf numFmtId="167" fontId="2" fillId="0" borderId="42" xfId="3" applyNumberFormat="1" applyFont="1" applyBorder="1" applyAlignment="1">
      <alignment horizontal="center" vertical="center"/>
    </xf>
    <xf numFmtId="166" fontId="11" fillId="0" borderId="36" xfId="3" applyNumberFormat="1" applyFont="1" applyBorder="1" applyAlignment="1">
      <alignment vertical="center"/>
    </xf>
    <xf numFmtId="166" fontId="11" fillId="0" borderId="13" xfId="3" applyNumberFormat="1" applyFont="1" applyBorder="1" applyAlignment="1">
      <alignment vertical="center"/>
    </xf>
    <xf numFmtId="167" fontId="2" fillId="0" borderId="9" xfId="3" applyNumberFormat="1" applyFont="1" applyBorder="1" applyAlignment="1">
      <alignment horizontal="center" vertical="center"/>
    </xf>
    <xf numFmtId="167" fontId="23" fillId="0" borderId="14" xfId="3" applyNumberFormat="1" applyFont="1" applyBorder="1" applyAlignment="1">
      <alignment horizontal="center" vertical="center"/>
    </xf>
    <xf numFmtId="166" fontId="8" fillId="0" borderId="38" xfId="3" applyNumberFormat="1" applyFont="1" applyBorder="1" applyAlignment="1">
      <alignment vertical="center"/>
    </xf>
    <xf numFmtId="166" fontId="8" fillId="0" borderId="16" xfId="3" applyNumberFormat="1" applyFont="1" applyBorder="1" applyAlignment="1">
      <alignment vertical="center"/>
    </xf>
    <xf numFmtId="167" fontId="29" fillId="0" borderId="20" xfId="3" applyNumberFormat="1" applyFont="1" applyBorder="1" applyAlignment="1">
      <alignment horizontal="left" vertical="center"/>
    </xf>
    <xf numFmtId="166" fontId="11" fillId="0" borderId="11" xfId="3" applyNumberFormat="1" applyFont="1" applyBorder="1" applyAlignment="1">
      <alignment vertical="center"/>
    </xf>
    <xf numFmtId="0" fontId="32" fillId="0" borderId="0" xfId="0" applyFont="1" applyAlignment="1">
      <alignment vertical="top"/>
    </xf>
    <xf numFmtId="0" fontId="33" fillId="0" borderId="0" xfId="0" applyFont="1" applyAlignment="1">
      <alignment horizontal="left"/>
    </xf>
    <xf numFmtId="0" fontId="34" fillId="0" borderId="0" xfId="0" applyFont="1" applyAlignment="1">
      <alignment horizontal="centerContinuous"/>
    </xf>
    <xf numFmtId="9" fontId="35" fillId="0" borderId="0" xfId="1" applyFont="1" applyAlignment="1">
      <alignment horizontal="centerContinuous"/>
    </xf>
    <xf numFmtId="0" fontId="20" fillId="0" borderId="0" xfId="2" applyFont="1" applyAlignment="1">
      <alignment horizontal="centerContinuous"/>
    </xf>
    <xf numFmtId="0" fontId="12" fillId="0" borderId="0" xfId="2" applyFont="1" applyAlignment="1">
      <alignment horizontal="left"/>
    </xf>
    <xf numFmtId="0" fontId="13" fillId="0" borderId="0" xfId="2" applyFont="1" applyAlignment="1">
      <alignment horizontal="left"/>
    </xf>
    <xf numFmtId="0" fontId="20" fillId="0" borderId="0" xfId="2" applyFont="1" applyAlignment="1">
      <alignment horizontal="center"/>
    </xf>
    <xf numFmtId="0" fontId="36" fillId="0" borderId="4" xfId="0" applyFont="1" applyBorder="1" applyAlignment="1">
      <alignment horizontal="centerContinuous" vertical="center"/>
    </xf>
    <xf numFmtId="0" fontId="36" fillId="0" borderId="3" xfId="0" applyFont="1" applyBorder="1" applyAlignment="1">
      <alignment horizontal="center" vertical="center"/>
    </xf>
    <xf numFmtId="0" fontId="36" fillId="0" borderId="40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44" xfId="0" applyFont="1" applyBorder="1" applyAlignment="1">
      <alignment horizontal="centerContinuous" vertical="center"/>
    </xf>
    <xf numFmtId="0" fontId="34" fillId="0" borderId="0" xfId="0" applyFont="1"/>
    <xf numFmtId="168" fontId="35" fillId="0" borderId="29" xfId="2" applyNumberFormat="1" applyFont="1" applyBorder="1" applyAlignment="1">
      <alignment horizontal="left" vertical="center"/>
    </xf>
    <xf numFmtId="0" fontId="35" fillId="0" borderId="30" xfId="2" applyFont="1" applyBorder="1" applyAlignment="1">
      <alignment horizontal="left" vertical="center" wrapText="1"/>
    </xf>
    <xf numFmtId="169" fontId="37" fillId="0" borderId="10" xfId="2" applyNumberFormat="1" applyFont="1" applyBorder="1" applyAlignment="1">
      <alignment vertical="center"/>
    </xf>
    <xf numFmtId="169" fontId="37" fillId="0" borderId="11" xfId="2" applyNumberFormat="1" applyFont="1" applyBorder="1" applyAlignment="1">
      <alignment vertical="center"/>
    </xf>
    <xf numFmtId="169" fontId="37" fillId="0" borderId="12" xfId="2" applyNumberFormat="1" applyFont="1" applyBorder="1" applyAlignment="1">
      <alignment vertical="center"/>
    </xf>
    <xf numFmtId="169" fontId="37" fillId="0" borderId="13" xfId="2" applyNumberFormat="1" applyFont="1" applyBorder="1" applyAlignment="1">
      <alignment vertical="center"/>
    </xf>
    <xf numFmtId="168" fontId="12" fillId="0" borderId="29" xfId="2" applyNumberFormat="1" applyFont="1" applyBorder="1" applyAlignment="1">
      <alignment horizontal="center" vertical="center"/>
    </xf>
    <xf numFmtId="0" fontId="20" fillId="0" borderId="30" xfId="0" applyFont="1" applyBorder="1" applyAlignment="1">
      <alignment horizontal="left" vertical="center" wrapText="1" indent="1"/>
    </xf>
    <xf numFmtId="169" fontId="38" fillId="0" borderId="12" xfId="2" applyNumberFormat="1" applyFont="1" applyBorder="1" applyAlignment="1">
      <alignment vertical="center"/>
    </xf>
    <xf numFmtId="169" fontId="38" fillId="0" borderId="13" xfId="2" applyNumberFormat="1" applyFont="1" applyBorder="1" applyAlignment="1">
      <alignment vertical="center"/>
    </xf>
    <xf numFmtId="168" fontId="39" fillId="0" borderId="29" xfId="2" applyNumberFormat="1" applyFont="1" applyBorder="1" applyAlignment="1">
      <alignment horizontal="center" vertical="center"/>
    </xf>
    <xf numFmtId="0" fontId="40" fillId="0" borderId="0" xfId="0" applyFont="1"/>
    <xf numFmtId="168" fontId="41" fillId="0" borderId="29" xfId="2" applyNumberFormat="1" applyFont="1" applyBorder="1" applyAlignment="1">
      <alignment horizontal="left" vertical="center"/>
    </xf>
    <xf numFmtId="0" fontId="39" fillId="0" borderId="0" xfId="0" applyFont="1"/>
    <xf numFmtId="168" fontId="23" fillId="0" borderId="31" xfId="2" applyNumberFormat="1" applyFont="1" applyBorder="1" applyAlignment="1">
      <alignment horizontal="left" vertical="center"/>
    </xf>
    <xf numFmtId="0" fontId="21" fillId="0" borderId="32" xfId="2" applyFont="1" applyBorder="1" applyAlignment="1">
      <alignment horizontal="left" vertical="center" wrapText="1"/>
    </xf>
    <xf numFmtId="169" fontId="37" fillId="0" borderId="15" xfId="2" applyNumberFormat="1" applyFont="1" applyBorder="1" applyAlignment="1">
      <alignment vertical="center"/>
    </xf>
    <xf numFmtId="169" fontId="37" fillId="0" borderId="16" xfId="2" applyNumberFormat="1" applyFont="1" applyBorder="1" applyAlignment="1">
      <alignment vertical="center"/>
    </xf>
    <xf numFmtId="0" fontId="42" fillId="0" borderId="0" xfId="2" applyFont="1" applyAlignment="1">
      <alignment horizontal="left"/>
    </xf>
    <xf numFmtId="0" fontId="43" fillId="0" borderId="0" xfId="2" applyFont="1" applyAlignment="1">
      <alignment horizontal="center"/>
    </xf>
    <xf numFmtId="0" fontId="44" fillId="0" borderId="0" xfId="0" applyFont="1"/>
    <xf numFmtId="0" fontId="36" fillId="0" borderId="40" xfId="0" applyFont="1" applyBorder="1" applyAlignment="1">
      <alignment horizontal="centerContinuous" vertical="center"/>
    </xf>
    <xf numFmtId="0" fontId="36" fillId="0" borderId="3" xfId="0" applyFont="1" applyBorder="1" applyAlignment="1">
      <alignment horizontal="centerContinuous" vertical="center"/>
    </xf>
    <xf numFmtId="166" fontId="3" fillId="0" borderId="13" xfId="3" applyNumberFormat="1" applyFont="1" applyBorder="1" applyAlignment="1">
      <alignment vertical="center"/>
    </xf>
    <xf numFmtId="166" fontId="2" fillId="0" borderId="13" xfId="3" applyNumberFormat="1" applyFont="1" applyBorder="1" applyAlignment="1">
      <alignment vertical="center"/>
    </xf>
    <xf numFmtId="166" fontId="23" fillId="0" borderId="45" xfId="3" applyNumberFormat="1" applyFont="1" applyBorder="1" applyAlignment="1">
      <alignment vertical="center"/>
    </xf>
    <xf numFmtId="166" fontId="23" fillId="0" borderId="34" xfId="3" applyNumberFormat="1" applyFont="1" applyBorder="1" applyAlignment="1">
      <alignment vertical="center"/>
    </xf>
    <xf numFmtId="166" fontId="3" fillId="0" borderId="12" xfId="3" applyNumberFormat="1" applyFont="1" applyBorder="1" applyAlignment="1">
      <alignment vertical="center"/>
    </xf>
    <xf numFmtId="166" fontId="2" fillId="0" borderId="12" xfId="3" applyNumberFormat="1" applyFont="1" applyBorder="1" applyAlignment="1">
      <alignment vertical="center"/>
    </xf>
    <xf numFmtId="166" fontId="23" fillId="0" borderId="33" xfId="3" applyNumberFormat="1" applyFont="1" applyBorder="1" applyAlignment="1">
      <alignment vertical="center"/>
    </xf>
    <xf numFmtId="0" fontId="36" fillId="0" borderId="21" xfId="0" applyFont="1" applyBorder="1" applyAlignment="1">
      <alignment horizontal="centerContinuous" vertical="center"/>
    </xf>
    <xf numFmtId="164" fontId="4" fillId="0" borderId="46" xfId="0" applyNumberFormat="1" applyFont="1" applyBorder="1" applyAlignment="1">
      <alignment horizontal="center"/>
    </xf>
    <xf numFmtId="165" fontId="4" fillId="0" borderId="15" xfId="0" applyNumberFormat="1" applyFont="1" applyBorder="1" applyAlignment="1">
      <alignment vertical="center"/>
    </xf>
    <xf numFmtId="166" fontId="2" fillId="0" borderId="26" xfId="3" applyNumberFormat="1" applyFont="1" applyBorder="1" applyAlignment="1">
      <alignment vertical="center"/>
    </xf>
    <xf numFmtId="166" fontId="2" fillId="0" borderId="7" xfId="3" applyNumberFormat="1" applyFont="1" applyBorder="1" applyAlignment="1">
      <alignment vertical="center"/>
    </xf>
    <xf numFmtId="166" fontId="2" fillId="0" borderId="17" xfId="3" applyNumberFormat="1" applyFont="1" applyBorder="1" applyAlignment="1">
      <alignment vertical="center"/>
    </xf>
    <xf numFmtId="166" fontId="4" fillId="0" borderId="10" xfId="2" applyNumberFormat="1" applyFont="1" applyBorder="1" applyAlignment="1">
      <alignment vertical="center"/>
    </xf>
    <xf numFmtId="166" fontId="4" fillId="0" borderId="11" xfId="2" applyNumberFormat="1" applyFont="1" applyBorder="1" applyAlignment="1">
      <alignment vertical="center"/>
    </xf>
    <xf numFmtId="166" fontId="23" fillId="0" borderId="10" xfId="3" applyNumberFormat="1" applyFont="1" applyBorder="1" applyAlignment="1">
      <alignment vertical="center"/>
    </xf>
    <xf numFmtId="166" fontId="11" fillId="0" borderId="39" xfId="3" applyNumberFormat="1" applyFont="1" applyBorder="1" applyAlignment="1">
      <alignment vertical="center"/>
    </xf>
    <xf numFmtId="0" fontId="3" fillId="0" borderId="0" xfId="5" applyFont="1"/>
    <xf numFmtId="0" fontId="6" fillId="0" borderId="0" xfId="5" applyFont="1"/>
    <xf numFmtId="0" fontId="6" fillId="0" borderId="0" xfId="5" applyFont="1" applyAlignment="1">
      <alignment vertical="top"/>
    </xf>
    <xf numFmtId="0" fontId="6" fillId="0" borderId="0" xfId="5" applyFont="1" applyAlignment="1">
      <alignment horizontal="right" vertical="center"/>
    </xf>
    <xf numFmtId="164" fontId="9" fillId="0" borderId="0" xfId="5" applyNumberFormat="1" applyFont="1" applyAlignment="1">
      <alignment horizontal="right" vertical="center"/>
    </xf>
    <xf numFmtId="164" fontId="9" fillId="0" borderId="0" xfId="5" applyNumberFormat="1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vertical="top" wrapText="1"/>
    </xf>
    <xf numFmtId="0" fontId="17" fillId="0" borderId="0" xfId="5" applyFont="1"/>
    <xf numFmtId="0" fontId="2" fillId="0" borderId="3" xfId="5" applyFont="1" applyBorder="1" applyAlignment="1">
      <alignment horizontal="center" vertical="center"/>
    </xf>
    <xf numFmtId="0" fontId="2" fillId="0" borderId="3" xfId="5" applyFont="1" applyBorder="1" applyAlignment="1">
      <alignment horizontal="right" vertical="center"/>
    </xf>
    <xf numFmtId="0" fontId="2" fillId="0" borderId="20" xfId="5" applyFont="1" applyBorder="1" applyAlignment="1">
      <alignment horizontal="left" vertical="center"/>
    </xf>
    <xf numFmtId="0" fontId="5" fillId="0" borderId="20" xfId="5" applyBorder="1" applyAlignment="1">
      <alignment horizontal="left" vertical="center"/>
    </xf>
    <xf numFmtId="0" fontId="5" fillId="0" borderId="4" xfId="5" applyBorder="1" applyAlignment="1">
      <alignment horizontal="left" vertical="center"/>
    </xf>
    <xf numFmtId="0" fontId="11" fillId="0" borderId="0" xfId="5" applyFont="1"/>
    <xf numFmtId="0" fontId="12" fillId="0" borderId="0" xfId="5" applyFont="1"/>
    <xf numFmtId="0" fontId="20" fillId="0" borderId="0" xfId="5" applyFont="1"/>
    <xf numFmtId="0" fontId="24" fillId="0" borderId="0" xfId="5" applyFont="1" applyAlignment="1">
      <alignment vertical="center"/>
    </xf>
    <xf numFmtId="0" fontId="25" fillId="0" borderId="0" xfId="5" applyFont="1" applyAlignment="1">
      <alignment vertical="center"/>
    </xf>
    <xf numFmtId="0" fontId="3" fillId="0" borderId="29" xfId="5" applyFont="1" applyBorder="1"/>
    <xf numFmtId="0" fontId="26" fillId="0" borderId="29" xfId="5" applyFont="1" applyBorder="1" applyAlignment="1" applyProtection="1">
      <alignment horizontal="left"/>
      <protection locked="0"/>
    </xf>
    <xf numFmtId="168" fontId="27" fillId="0" borderId="37" xfId="5" applyNumberFormat="1" applyFont="1" applyBorder="1" applyAlignment="1">
      <alignment vertical="center"/>
    </xf>
    <xf numFmtId="167" fontId="24" fillId="0" borderId="0" xfId="5" applyNumberFormat="1" applyFont="1" applyAlignment="1">
      <alignment vertical="center"/>
    </xf>
    <xf numFmtId="166" fontId="23" fillId="0" borderId="0" xfId="3" applyNumberFormat="1" applyFont="1" applyAlignment="1">
      <alignment vertical="center"/>
    </xf>
    <xf numFmtId="0" fontId="5" fillId="0" borderId="0" xfId="5" applyAlignment="1" applyProtection="1">
      <alignment horizontal="left"/>
      <protection locked="0"/>
    </xf>
    <xf numFmtId="0" fontId="0" fillId="0" borderId="3" xfId="0" applyBorder="1" applyAlignment="1">
      <alignment horizontal="right" vertical="center"/>
    </xf>
    <xf numFmtId="0" fontId="8" fillId="0" borderId="20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166" fontId="4" fillId="0" borderId="36" xfId="2" applyNumberFormat="1" applyFont="1" applyBorder="1" applyAlignment="1">
      <alignment vertical="center"/>
    </xf>
    <xf numFmtId="166" fontId="5" fillId="0" borderId="36" xfId="2" applyNumberFormat="1" applyFont="1" applyBorder="1" applyAlignment="1">
      <alignment vertical="center"/>
    </xf>
    <xf numFmtId="166" fontId="4" fillId="0" borderId="26" xfId="2" applyNumberFormat="1" applyFont="1" applyBorder="1" applyAlignment="1">
      <alignment vertical="center"/>
    </xf>
    <xf numFmtId="167" fontId="2" fillId="0" borderId="26" xfId="3" applyNumberFormat="1" applyFont="1" applyBorder="1" applyAlignment="1">
      <alignment horizontal="center" vertical="center"/>
    </xf>
    <xf numFmtId="167" fontId="2" fillId="0" borderId="7" xfId="3" applyNumberFormat="1" applyFont="1" applyBorder="1" applyAlignment="1">
      <alignment horizontal="center" vertical="center"/>
    </xf>
    <xf numFmtId="0" fontId="5" fillId="0" borderId="3" xfId="5" applyBorder="1" applyAlignment="1">
      <alignment horizontal="left" vertical="center"/>
    </xf>
    <xf numFmtId="169" fontId="37" fillId="0" borderId="39" xfId="2" applyNumberFormat="1" applyFont="1" applyBorder="1" applyAlignment="1">
      <alignment vertical="center"/>
    </xf>
    <xf numFmtId="169" fontId="37" fillId="0" borderId="36" xfId="2" applyNumberFormat="1" applyFont="1" applyBorder="1" applyAlignment="1">
      <alignment vertical="center"/>
    </xf>
    <xf numFmtId="169" fontId="38" fillId="0" borderId="36" xfId="2" applyNumberFormat="1" applyFont="1" applyBorder="1" applyAlignment="1">
      <alignment vertical="center"/>
    </xf>
    <xf numFmtId="0" fontId="36" fillId="0" borderId="20" xfId="0" applyFont="1" applyBorder="1" applyAlignment="1">
      <alignment horizontal="centerContinuous" vertical="center"/>
    </xf>
    <xf numFmtId="0" fontId="36" fillId="0" borderId="2" xfId="0" applyFont="1" applyBorder="1" applyAlignment="1">
      <alignment horizontal="centerContinuous" vertical="center"/>
    </xf>
    <xf numFmtId="0" fontId="11" fillId="0" borderId="2" xfId="2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32" fillId="0" borderId="0" xfId="2" applyFont="1" applyAlignment="1">
      <alignment horizontal="center"/>
    </xf>
    <xf numFmtId="0" fontId="22" fillId="0" borderId="0" xfId="2" applyFont="1" applyAlignment="1">
      <alignment horizontal="center"/>
    </xf>
    <xf numFmtId="0" fontId="5" fillId="0" borderId="0" xfId="0" applyFont="1"/>
    <xf numFmtId="168" fontId="16" fillId="0" borderId="29" xfId="2" applyNumberFormat="1" applyFont="1" applyBorder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0" fontId="3" fillId="0" borderId="0" xfId="0" applyFont="1"/>
    <xf numFmtId="164" fontId="4" fillId="0" borderId="1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 wrapText="1"/>
    </xf>
    <xf numFmtId="0" fontId="4" fillId="0" borderId="8" xfId="0" applyFont="1" applyBorder="1"/>
    <xf numFmtId="49" fontId="8" fillId="0" borderId="18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 wrapText="1"/>
    </xf>
    <xf numFmtId="49" fontId="8" fillId="0" borderId="23" xfId="0" applyNumberFormat="1" applyFont="1" applyBorder="1" applyAlignment="1">
      <alignment horizontal="center" vertical="center" wrapText="1"/>
    </xf>
    <xf numFmtId="167" fontId="8" fillId="0" borderId="21" xfId="3" applyNumberFormat="1" applyFont="1" applyBorder="1" applyAlignment="1">
      <alignment horizontal="center" vertical="center"/>
    </xf>
    <xf numFmtId="167" fontId="8" fillId="0" borderId="17" xfId="3" applyNumberFormat="1" applyFont="1" applyBorder="1" applyAlignment="1">
      <alignment horizontal="center" vertical="center"/>
    </xf>
    <xf numFmtId="168" fontId="21" fillId="0" borderId="29" xfId="3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2" fillId="0" borderId="30" xfId="0" applyFont="1" applyBorder="1" applyAlignment="1">
      <alignment horizontal="left" vertical="center"/>
    </xf>
    <xf numFmtId="164" fontId="10" fillId="0" borderId="0" xfId="0" applyNumberFormat="1" applyFont="1" applyAlignment="1">
      <alignment horizontal="left"/>
    </xf>
    <xf numFmtId="0" fontId="19" fillId="0" borderId="0" xfId="0" applyFont="1"/>
    <xf numFmtId="0" fontId="2" fillId="0" borderId="18" xfId="3" applyFont="1" applyBorder="1" applyAlignment="1">
      <alignment horizontal="center" vertical="center" wrapText="1"/>
    </xf>
    <xf numFmtId="0" fontId="2" fillId="0" borderId="20" xfId="3" applyFont="1" applyBorder="1" applyAlignment="1">
      <alignment horizontal="center" vertical="center" wrapText="1"/>
    </xf>
    <xf numFmtId="0" fontId="2" fillId="0" borderId="19" xfId="3" applyFont="1" applyBorder="1" applyAlignment="1">
      <alignment horizontal="center" vertical="center" wrapText="1"/>
    </xf>
    <xf numFmtId="0" fontId="2" fillId="0" borderId="22" xfId="3" applyFont="1" applyBorder="1" applyAlignment="1">
      <alignment horizontal="center" vertical="center" wrapText="1"/>
    </xf>
    <xf numFmtId="0" fontId="2" fillId="0" borderId="35" xfId="3" applyFont="1" applyBorder="1" applyAlignment="1">
      <alignment horizontal="center" vertical="center" wrapText="1"/>
    </xf>
    <xf numFmtId="0" fontId="2" fillId="0" borderId="23" xfId="3" applyFont="1" applyBorder="1" applyAlignment="1">
      <alignment horizontal="center" vertical="center" wrapText="1"/>
    </xf>
    <xf numFmtId="167" fontId="2" fillId="0" borderId="21" xfId="3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49" fontId="45" fillId="0" borderId="29" xfId="3" applyNumberFormat="1" applyFont="1" applyBorder="1" applyAlignment="1">
      <alignment horizontal="left" wrapText="1"/>
    </xf>
    <xf numFmtId="49" fontId="45" fillId="0" borderId="0" xfId="3" applyNumberFormat="1" applyFont="1" applyAlignment="1">
      <alignment horizontal="left" wrapText="1"/>
    </xf>
    <xf numFmtId="49" fontId="45" fillId="0" borderId="30" xfId="3" applyNumberFormat="1" applyFont="1" applyBorder="1" applyAlignment="1">
      <alignment horizontal="left" wrapText="1"/>
    </xf>
    <xf numFmtId="164" fontId="10" fillId="0" borderId="0" xfId="5" applyNumberFormat="1" applyFont="1" applyAlignment="1">
      <alignment horizontal="left"/>
    </xf>
    <xf numFmtId="0" fontId="19" fillId="0" borderId="0" xfId="5" applyFont="1"/>
    <xf numFmtId="0" fontId="4" fillId="0" borderId="17" xfId="5" applyFont="1" applyBorder="1" applyAlignment="1">
      <alignment horizontal="center" vertical="center"/>
    </xf>
    <xf numFmtId="0" fontId="22" fillId="0" borderId="0" xfId="5" applyFont="1" applyAlignment="1">
      <alignment horizontal="left" vertical="center"/>
    </xf>
    <xf numFmtId="0" fontId="22" fillId="0" borderId="30" xfId="5" applyFont="1" applyBorder="1" applyAlignment="1">
      <alignment horizontal="left" vertical="center"/>
    </xf>
    <xf numFmtId="0" fontId="3" fillId="0" borderId="4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64" fontId="14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8" fillId="0" borderId="1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/>
    </xf>
    <xf numFmtId="0" fontId="30" fillId="0" borderId="0" xfId="2" applyFont="1" applyAlignment="1">
      <alignment horizontal="center" vertical="top"/>
    </xf>
    <xf numFmtId="0" fontId="31" fillId="0" borderId="0" xfId="0" applyFont="1" applyAlignment="1">
      <alignment horizontal="center" vertical="top"/>
    </xf>
    <xf numFmtId="0" fontId="31" fillId="0" borderId="0" xfId="0" applyFont="1" applyAlignment="1">
      <alignment vertical="top"/>
    </xf>
    <xf numFmtId="49" fontId="36" fillId="0" borderId="43" xfId="0" applyNumberFormat="1" applyFont="1" applyBorder="1" applyAlignment="1">
      <alignment horizontal="center" vertical="center" wrapText="1"/>
    </xf>
    <xf numFmtId="49" fontId="36" fillId="0" borderId="4" xfId="0" applyNumberFormat="1" applyFont="1" applyBorder="1" applyAlignment="1">
      <alignment horizontal="center" vertical="center" wrapText="1"/>
    </xf>
  </cellXfs>
  <cellStyles count="94">
    <cellStyle name="20 % - Accent1 2" xfId="6" xr:uid="{00000000-0005-0000-0000-000000000000}"/>
    <cellStyle name="20 % - Accent1 2 2" xfId="7" xr:uid="{00000000-0005-0000-0000-000001000000}"/>
    <cellStyle name="20 % - Accent1 2 2 2" xfId="8" xr:uid="{00000000-0005-0000-0000-000002000000}"/>
    <cellStyle name="20 % - Accent1 2 3" xfId="9" xr:uid="{00000000-0005-0000-0000-000003000000}"/>
    <cellStyle name="20 % - Accent1 3" xfId="10" xr:uid="{00000000-0005-0000-0000-000004000000}"/>
    <cellStyle name="20 % - Accent2 2" xfId="11" xr:uid="{00000000-0005-0000-0000-000005000000}"/>
    <cellStyle name="20 % - Accent2 2 2" xfId="12" xr:uid="{00000000-0005-0000-0000-000006000000}"/>
    <cellStyle name="20 % - Accent2 2 2 2" xfId="13" xr:uid="{00000000-0005-0000-0000-000007000000}"/>
    <cellStyle name="20 % - Accent2 2 3" xfId="14" xr:uid="{00000000-0005-0000-0000-000008000000}"/>
    <cellStyle name="20 % - Accent2 3" xfId="15" xr:uid="{00000000-0005-0000-0000-000009000000}"/>
    <cellStyle name="20 % - Accent3 2" xfId="16" xr:uid="{00000000-0005-0000-0000-00000A000000}"/>
    <cellStyle name="20 % - Accent3 2 2" xfId="17" xr:uid="{00000000-0005-0000-0000-00000B000000}"/>
    <cellStyle name="20 % - Accent3 2 2 2" xfId="18" xr:uid="{00000000-0005-0000-0000-00000C000000}"/>
    <cellStyle name="20 % - Accent3 2 3" xfId="19" xr:uid="{00000000-0005-0000-0000-00000D000000}"/>
    <cellStyle name="20 % - Accent3 3" xfId="20" xr:uid="{00000000-0005-0000-0000-00000E000000}"/>
    <cellStyle name="20 % - Accent4 2" xfId="21" xr:uid="{00000000-0005-0000-0000-00000F000000}"/>
    <cellStyle name="20 % - Accent4 2 2" xfId="22" xr:uid="{00000000-0005-0000-0000-000010000000}"/>
    <cellStyle name="20 % - Accent4 2 2 2" xfId="23" xr:uid="{00000000-0005-0000-0000-000011000000}"/>
    <cellStyle name="20 % - Accent4 2 3" xfId="24" xr:uid="{00000000-0005-0000-0000-000012000000}"/>
    <cellStyle name="20 % - Accent4 3" xfId="25" xr:uid="{00000000-0005-0000-0000-000013000000}"/>
    <cellStyle name="20 % - Accent5 2" xfId="26" xr:uid="{00000000-0005-0000-0000-000014000000}"/>
    <cellStyle name="20 % - Accent5 2 2" xfId="27" xr:uid="{00000000-0005-0000-0000-000015000000}"/>
    <cellStyle name="20 % - Accent5 2 2 2" xfId="28" xr:uid="{00000000-0005-0000-0000-000016000000}"/>
    <cellStyle name="20 % - Accent5 2 3" xfId="29" xr:uid="{00000000-0005-0000-0000-000017000000}"/>
    <cellStyle name="20 % - Accent5 3" xfId="30" xr:uid="{00000000-0005-0000-0000-000018000000}"/>
    <cellStyle name="20 % - Accent6 2" xfId="31" xr:uid="{00000000-0005-0000-0000-000019000000}"/>
    <cellStyle name="20 % - Accent6 2 2" xfId="32" xr:uid="{00000000-0005-0000-0000-00001A000000}"/>
    <cellStyle name="20 % - Accent6 2 2 2" xfId="33" xr:uid="{00000000-0005-0000-0000-00001B000000}"/>
    <cellStyle name="20 % - Accent6 2 3" xfId="34" xr:uid="{00000000-0005-0000-0000-00001C000000}"/>
    <cellStyle name="20 % - Accent6 3" xfId="35" xr:uid="{00000000-0005-0000-0000-00001D000000}"/>
    <cellStyle name="40 % - Accent1 2" xfId="36" xr:uid="{00000000-0005-0000-0000-00001E000000}"/>
    <cellStyle name="40 % - Accent1 2 2" xfId="37" xr:uid="{00000000-0005-0000-0000-00001F000000}"/>
    <cellStyle name="40 % - Accent1 2 2 2" xfId="38" xr:uid="{00000000-0005-0000-0000-000020000000}"/>
    <cellStyle name="40 % - Accent1 2 3" xfId="39" xr:uid="{00000000-0005-0000-0000-000021000000}"/>
    <cellStyle name="40 % - Accent1 3" xfId="40" xr:uid="{00000000-0005-0000-0000-000022000000}"/>
    <cellStyle name="40 % - Accent2 2" xfId="41" xr:uid="{00000000-0005-0000-0000-000023000000}"/>
    <cellStyle name="40 % - Accent2 2 2" xfId="42" xr:uid="{00000000-0005-0000-0000-000024000000}"/>
    <cellStyle name="40 % - Accent2 2 2 2" xfId="43" xr:uid="{00000000-0005-0000-0000-000025000000}"/>
    <cellStyle name="40 % - Accent2 2 3" xfId="44" xr:uid="{00000000-0005-0000-0000-000026000000}"/>
    <cellStyle name="40 % - Accent2 3" xfId="45" xr:uid="{00000000-0005-0000-0000-000027000000}"/>
    <cellStyle name="40 % - Accent3 2" xfId="46" xr:uid="{00000000-0005-0000-0000-000028000000}"/>
    <cellStyle name="40 % - Accent3 2 2" xfId="47" xr:uid="{00000000-0005-0000-0000-000029000000}"/>
    <cellStyle name="40 % - Accent3 2 2 2" xfId="48" xr:uid="{00000000-0005-0000-0000-00002A000000}"/>
    <cellStyle name="40 % - Accent3 2 3" xfId="49" xr:uid="{00000000-0005-0000-0000-00002B000000}"/>
    <cellStyle name="40 % - Accent3 3" xfId="50" xr:uid="{00000000-0005-0000-0000-00002C000000}"/>
    <cellStyle name="40 % - Accent4 2" xfId="51" xr:uid="{00000000-0005-0000-0000-00002D000000}"/>
    <cellStyle name="40 % - Accent4 2 2" xfId="52" xr:uid="{00000000-0005-0000-0000-00002E000000}"/>
    <cellStyle name="40 % - Accent4 2 2 2" xfId="53" xr:uid="{00000000-0005-0000-0000-00002F000000}"/>
    <cellStyle name="40 % - Accent4 2 3" xfId="54" xr:uid="{00000000-0005-0000-0000-000030000000}"/>
    <cellStyle name="40 % - Accent4 3" xfId="55" xr:uid="{00000000-0005-0000-0000-000031000000}"/>
    <cellStyle name="40 % - Accent5 2" xfId="56" xr:uid="{00000000-0005-0000-0000-000032000000}"/>
    <cellStyle name="40 % - Accent5 2 2" xfId="57" xr:uid="{00000000-0005-0000-0000-000033000000}"/>
    <cellStyle name="40 % - Accent5 2 2 2" xfId="58" xr:uid="{00000000-0005-0000-0000-000034000000}"/>
    <cellStyle name="40 % - Accent5 2 3" xfId="59" xr:uid="{00000000-0005-0000-0000-000035000000}"/>
    <cellStyle name="40 % - Accent5 3" xfId="60" xr:uid="{00000000-0005-0000-0000-000036000000}"/>
    <cellStyle name="40 % - Accent6 2" xfId="61" xr:uid="{00000000-0005-0000-0000-000037000000}"/>
    <cellStyle name="40 % - Accent6 2 2" xfId="62" xr:uid="{00000000-0005-0000-0000-000038000000}"/>
    <cellStyle name="40 % - Accent6 2 2 2" xfId="63" xr:uid="{00000000-0005-0000-0000-000039000000}"/>
    <cellStyle name="40 % - Accent6 2 3" xfId="64" xr:uid="{00000000-0005-0000-0000-00003A000000}"/>
    <cellStyle name="40 % - Accent6 3" xfId="65" xr:uid="{00000000-0005-0000-0000-00003B000000}"/>
    <cellStyle name="Commentaire 2" xfId="66" xr:uid="{00000000-0005-0000-0000-00003C000000}"/>
    <cellStyle name="Commentaire 2 2" xfId="67" xr:uid="{00000000-0005-0000-0000-00003D000000}"/>
    <cellStyle name="Commentaire 2 2 2" xfId="68" xr:uid="{00000000-0005-0000-0000-00003E000000}"/>
    <cellStyle name="Commentaire 2 3" xfId="69" xr:uid="{00000000-0005-0000-0000-00003F000000}"/>
    <cellStyle name="Normal" xfId="0" builtinId="0"/>
    <cellStyle name="Normal 2" xfId="5" xr:uid="{00000000-0005-0000-0000-000041000000}"/>
    <cellStyle name="Normal 2 2" xfId="70" xr:uid="{00000000-0005-0000-0000-000042000000}"/>
    <cellStyle name="Normal 2 2 2" xfId="71" xr:uid="{00000000-0005-0000-0000-000043000000}"/>
    <cellStyle name="Normal 2 3" xfId="72" xr:uid="{00000000-0005-0000-0000-000044000000}"/>
    <cellStyle name="Normal 3" xfId="73" xr:uid="{00000000-0005-0000-0000-000045000000}"/>
    <cellStyle name="Normal 3 2" xfId="74" xr:uid="{00000000-0005-0000-0000-000046000000}"/>
    <cellStyle name="Normal 3 2 2" xfId="75" xr:uid="{00000000-0005-0000-0000-000047000000}"/>
    <cellStyle name="Normal 3 3" xfId="76" xr:uid="{00000000-0005-0000-0000-000048000000}"/>
    <cellStyle name="Normal 4" xfId="77" xr:uid="{00000000-0005-0000-0000-000049000000}"/>
    <cellStyle name="Normal 5" xfId="78" xr:uid="{00000000-0005-0000-0000-00004A000000}"/>
    <cellStyle name="Normal 6" xfId="79" xr:uid="{00000000-0005-0000-0000-00004B000000}"/>
    <cellStyle name="Normal_0103" xfId="4" xr:uid="{00000000-0005-0000-0000-00004C000000}"/>
    <cellStyle name="Notitie 2" xfId="80" xr:uid="{00000000-0005-0000-0000-00004D000000}"/>
    <cellStyle name="Notitie 2 2" xfId="81" xr:uid="{00000000-0005-0000-0000-00004E000000}"/>
    <cellStyle name="Notitie 2 2 2" xfId="82" xr:uid="{00000000-0005-0000-0000-00004F000000}"/>
    <cellStyle name="Notitie 2 3" xfId="83" xr:uid="{00000000-0005-0000-0000-000050000000}"/>
    <cellStyle name="Pourcentage" xfId="1" builtinId="5"/>
    <cellStyle name="Standaard 2" xfId="84" xr:uid="{00000000-0005-0000-0000-000052000000}"/>
    <cellStyle name="Standaard 2 2" xfId="85" xr:uid="{00000000-0005-0000-0000-000053000000}"/>
    <cellStyle name="Standaard 2 2 2" xfId="86" xr:uid="{00000000-0005-0000-0000-000054000000}"/>
    <cellStyle name="Standaard 2 3" xfId="87" xr:uid="{00000000-0005-0000-0000-000055000000}"/>
    <cellStyle name="Standaard 3" xfId="88" xr:uid="{00000000-0005-0000-0000-000056000000}"/>
    <cellStyle name="Standaard 3 2" xfId="89" xr:uid="{00000000-0005-0000-0000-000057000000}"/>
    <cellStyle name="Standaard 3 2 2" xfId="90" xr:uid="{00000000-0005-0000-0000-000058000000}"/>
    <cellStyle name="Standaard 3 3" xfId="91" xr:uid="{00000000-0005-0000-0000-000059000000}"/>
    <cellStyle name="Standaard 4" xfId="92" xr:uid="{00000000-0005-0000-0000-00005A000000}"/>
    <cellStyle name="Standaard 4 2" xfId="93" xr:uid="{00000000-0005-0000-0000-00005B000000}"/>
    <cellStyle name="Standaard_tabel 2" xfId="2" xr:uid="{00000000-0005-0000-0000-00005C000000}"/>
    <cellStyle name="Standaard_tabel 3" xfId="3" xr:uid="{00000000-0005-0000-0000-00005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Latg-brochure%20en%20SRT\SJABLONEN\Template_Rrn_Fr.xlt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Journ&#233;es%20assimil&#233;es\Correction%20des%20Journ&#233;es%20assimil&#233;es\2025\JAS2019.xlsx" TargetMode="External"/><Relationship Id="rId1" Type="http://schemas.openxmlformats.org/officeDocument/2006/relationships/externalLinkPath" Target="JAS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 1 sect_lftd"/>
      <sheetName val="tabel 2 act-lftd"/>
      <sheetName val="tabel 3 act-sectr_T"/>
      <sheetName val="tabel 4 act-sectr"/>
      <sheetName val="tabel 5 act-hfdv"/>
      <sheetName val="tabel 6 hfdv-lftd"/>
      <sheetName val="tabel 7 typprest_hfdv"/>
      <sheetName val="tabel 7 typprest_hfdv_bis"/>
      <sheetName val="tabel 7 typprest_hfdv_ter"/>
      <sheetName val="tabel 8 typprest_lftd"/>
      <sheetName val="tabel 8 typprest_lftd_bis"/>
      <sheetName val="tabel 8 typprest_lftd_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ITELS"/>
      <sheetName val="Blad1"/>
      <sheetName val="JASIMP_NL (1)"/>
      <sheetName val="JASIMP_NL (2)"/>
      <sheetName val="JASIMP_NL (3)"/>
      <sheetName val="JASIMP_NL (4)"/>
      <sheetName val="JASIMP_NL (T)"/>
      <sheetName val="JASNACE_NL (1)"/>
      <sheetName val="JASNACE_NL (2)"/>
      <sheetName val="JASNACE_NL (3)"/>
      <sheetName val="JASNACE_NL (4)"/>
      <sheetName val="JASNACE_NL (T)"/>
      <sheetName val="JASARR_NL (1)"/>
      <sheetName val="JASARR_NL (2)"/>
      <sheetName val="JASARR_NL (3)"/>
      <sheetName val="JASARR_NL (4)"/>
      <sheetName val="JASARR_NL (T)"/>
      <sheetName val="JASARRETA_NL (1)"/>
      <sheetName val="JASARRETA_NL (2)"/>
      <sheetName val="JASARRETA_NL (3)"/>
      <sheetName val="JASARRETA_NL (4)"/>
      <sheetName val="JASARRETA_NL (T)"/>
      <sheetName val="JASWKN_NL (1)"/>
      <sheetName val="JASWKN_NL (2)"/>
      <sheetName val="JASWKN_NL (3)"/>
      <sheetName val="JASWKN_NL (4)"/>
      <sheetName val="JASWKN_NL (T)"/>
      <sheetName val="JASPC_NL (1)"/>
      <sheetName val="JASPC_NL (2)"/>
      <sheetName val="JASPC_NL (3)"/>
      <sheetName val="JASPC_NL (4)"/>
      <sheetName val="JASPC_NL (T)"/>
      <sheetName val="JASIMP_FR (1)"/>
      <sheetName val="JASIMP_FR (2)"/>
      <sheetName val="JASIMP_FR (3)"/>
      <sheetName val="JASIMP_FR (4)"/>
      <sheetName val="JASIMP_FR (T)"/>
      <sheetName val="JASNACE_FR (1)"/>
      <sheetName val="JASNACE_FR (2)"/>
      <sheetName val="JASNACE_FR (3)"/>
      <sheetName val="JASNACE_FR (4)"/>
      <sheetName val="JASNACE_FR (T)"/>
      <sheetName val="JASARR_FR (1)"/>
      <sheetName val="JASARR_FR (2)"/>
      <sheetName val="JASARR_FR (3)"/>
      <sheetName val="JASARR_FR (4)"/>
      <sheetName val="JASARR_FR (T)"/>
      <sheetName val="JASARRETA_FR (1)"/>
      <sheetName val="JASARRETA_FR (2)"/>
      <sheetName val="JASARRETA_FR (3)"/>
      <sheetName val="JASARRETA_FR (4)"/>
      <sheetName val="JASARRETA_FR (T) "/>
      <sheetName val="JASWKN_FR (1)"/>
      <sheetName val="JASWKN_FR (2)"/>
      <sheetName val="JASWKN_FR (3)"/>
      <sheetName val="JASWKN_FR (4)"/>
      <sheetName val="JASWKN_FR (T)"/>
      <sheetName val="JASPC_FR (1)"/>
      <sheetName val="JASPC_FR (2)"/>
      <sheetName val="JASPC_FR (3)"/>
      <sheetName val="JASPC_FR (4)"/>
      <sheetName val="JASPC_FR (T)"/>
    </sheetNames>
    <sheetDataSet>
      <sheetData sheetId="0" refreshError="1"/>
      <sheetData sheetId="1" refreshError="1"/>
      <sheetData sheetId="2">
        <row r="25">
          <cell r="L25">
            <v>23660797.515000001</v>
          </cell>
        </row>
      </sheetData>
      <sheetData sheetId="3">
        <row r="25">
          <cell r="L25">
            <v>22274412.844999999</v>
          </cell>
        </row>
      </sheetData>
      <sheetData sheetId="4">
        <row r="25">
          <cell r="L25">
            <v>21897991.185000002</v>
          </cell>
        </row>
      </sheetData>
      <sheetData sheetId="5">
        <row r="25">
          <cell r="L25">
            <v>22478139.289999999</v>
          </cell>
        </row>
      </sheetData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>
        <row r="72">
          <cell r="X72">
            <v>136575.96999999991</v>
          </cell>
        </row>
      </sheetData>
      <sheetData sheetId="18">
        <row r="72">
          <cell r="W72">
            <v>0</v>
          </cell>
        </row>
      </sheetData>
      <sheetData sheetId="19">
        <row r="72">
          <cell r="W72">
            <v>113928.4</v>
          </cell>
        </row>
      </sheetData>
      <sheetData sheetId="20">
        <row r="72">
          <cell r="W72">
            <v>123385.19000000003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L26"/>
  <sheetViews>
    <sheetView tabSelected="1" zoomScale="80" zoomScaleNormal="80" zoomScaleSheetLayoutView="80" workbookViewId="0"/>
  </sheetViews>
  <sheetFormatPr baseColWidth="10" defaultColWidth="8.88671875" defaultRowHeight="13.2" x14ac:dyDescent="0.25"/>
  <cols>
    <col min="1" max="1" width="11.44140625" customWidth="1"/>
    <col min="2" max="2" width="8.88671875" customWidth="1"/>
    <col min="3" max="10" width="11.33203125" customWidth="1"/>
    <col min="11" max="11" width="12.109375" customWidth="1"/>
    <col min="12" max="12" width="13.109375" bestFit="1" customWidth="1"/>
    <col min="13" max="14" width="18.5546875" customWidth="1"/>
    <col min="15" max="15" width="9.109375" customWidth="1"/>
  </cols>
  <sheetData>
    <row r="1" spans="1:12" ht="24.6" customHeight="1" x14ac:dyDescent="0.3">
      <c r="B1" s="242" t="s">
        <v>234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</row>
    <row r="2" spans="1:12" ht="21.6" customHeight="1" x14ac:dyDescent="0.25">
      <c r="B2" s="1" t="s">
        <v>194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6.75" customHeight="1" thickBot="1" x14ac:dyDescent="0.3">
      <c r="B3" s="1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0.100000000000001" customHeight="1" thickTop="1" x14ac:dyDescent="0.25">
      <c r="B4" s="244" t="s">
        <v>0</v>
      </c>
      <c r="C4" s="246" t="s">
        <v>1</v>
      </c>
      <c r="D4" s="247"/>
      <c r="E4" s="247"/>
      <c r="F4" s="247"/>
      <c r="G4" s="247"/>
      <c r="H4" s="247"/>
      <c r="I4" s="247"/>
      <c r="J4" s="247"/>
      <c r="K4" s="248"/>
      <c r="L4" s="249" t="s">
        <v>2</v>
      </c>
    </row>
    <row r="5" spans="1:12" ht="39.6" x14ac:dyDescent="0.25">
      <c r="B5" s="245"/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250"/>
    </row>
    <row r="6" spans="1:12" ht="19.95" customHeight="1" x14ac:dyDescent="0.25">
      <c r="A6" s="188"/>
      <c r="B6" s="4" t="s">
        <v>12</v>
      </c>
      <c r="C6" s="5">
        <v>29931.94</v>
      </c>
      <c r="D6" s="5">
        <v>25606.42</v>
      </c>
      <c r="E6" s="5">
        <v>35151.94</v>
      </c>
      <c r="F6" s="5">
        <v>64825.72</v>
      </c>
      <c r="G6" s="5">
        <v>57408.79</v>
      </c>
      <c r="H6" s="5">
        <v>71011.66</v>
      </c>
      <c r="I6" s="5">
        <v>91819.1</v>
      </c>
      <c r="J6" s="5">
        <v>62268.15</v>
      </c>
      <c r="K6" s="5">
        <v>170217.51</v>
      </c>
      <c r="L6" s="6">
        <f>SUM(C6:K6)</f>
        <v>608241.2300000001</v>
      </c>
    </row>
    <row r="7" spans="1:12" ht="19.95" customHeight="1" x14ac:dyDescent="0.25">
      <c r="A7" s="188"/>
      <c r="B7" s="4" t="s">
        <v>13</v>
      </c>
      <c r="C7" s="7">
        <v>42849.33</v>
      </c>
      <c r="D7" s="7">
        <v>34092.519999999997</v>
      </c>
      <c r="E7" s="7">
        <v>44631.55</v>
      </c>
      <c r="F7" s="7">
        <v>78435</v>
      </c>
      <c r="G7" s="7">
        <v>64724.82</v>
      </c>
      <c r="H7" s="7">
        <v>75481.13</v>
      </c>
      <c r="I7" s="7">
        <v>93065.279999999999</v>
      </c>
      <c r="J7" s="7">
        <v>65538.17</v>
      </c>
      <c r="K7" s="7">
        <v>166347.28</v>
      </c>
      <c r="L7" s="8">
        <f t="shared" ref="L7:L25" si="0">SUM(C7:K7)</f>
        <v>665165.07999999996</v>
      </c>
    </row>
    <row r="8" spans="1:12" ht="19.95" customHeight="1" x14ac:dyDescent="0.25">
      <c r="A8" s="188"/>
      <c r="B8" s="4" t="s">
        <v>14</v>
      </c>
      <c r="C8" s="7">
        <v>728.63</v>
      </c>
      <c r="D8" s="7">
        <v>1457.74</v>
      </c>
      <c r="E8" s="7">
        <v>2913.23</v>
      </c>
      <c r="F8" s="7">
        <v>8455.0400000000009</v>
      </c>
      <c r="G8" s="7">
        <v>17738.810000000001</v>
      </c>
      <c r="H8" s="7">
        <v>37681.82</v>
      </c>
      <c r="I8" s="7">
        <v>65812.479999999996</v>
      </c>
      <c r="J8" s="7">
        <v>51057.42</v>
      </c>
      <c r="K8" s="7">
        <v>368280.39</v>
      </c>
      <c r="L8" s="8">
        <f t="shared" si="0"/>
        <v>554125.56000000006</v>
      </c>
    </row>
    <row r="9" spans="1:12" ht="19.95" customHeight="1" x14ac:dyDescent="0.25">
      <c r="A9" s="188"/>
      <c r="B9" s="4" t="s">
        <v>15</v>
      </c>
      <c r="C9" s="7">
        <v>5</v>
      </c>
      <c r="D9" s="7">
        <v>20</v>
      </c>
      <c r="E9" s="7">
        <v>1</v>
      </c>
      <c r="F9" s="7">
        <v>30.34</v>
      </c>
      <c r="G9" s="7">
        <v>26.95</v>
      </c>
      <c r="H9" s="7">
        <v>23.21</v>
      </c>
      <c r="I9" s="7">
        <v>211.21</v>
      </c>
      <c r="J9" s="7">
        <v>23.5</v>
      </c>
      <c r="K9" s="7">
        <v>185.63</v>
      </c>
      <c r="L9" s="8">
        <f t="shared" si="0"/>
        <v>526.84</v>
      </c>
    </row>
    <row r="10" spans="1:12" ht="19.95" customHeight="1" x14ac:dyDescent="0.25">
      <c r="A10" s="188"/>
      <c r="B10" s="4" t="s">
        <v>16</v>
      </c>
      <c r="C10" s="7">
        <v>0</v>
      </c>
      <c r="D10" s="7">
        <v>0</v>
      </c>
      <c r="E10" s="7">
        <v>26.22</v>
      </c>
      <c r="F10" s="7">
        <v>8.18</v>
      </c>
      <c r="G10" s="7">
        <v>5</v>
      </c>
      <c r="H10" s="7">
        <v>17.43</v>
      </c>
      <c r="I10" s="7">
        <v>19.87</v>
      </c>
      <c r="J10" s="7">
        <v>13</v>
      </c>
      <c r="K10" s="7">
        <v>67.47</v>
      </c>
      <c r="L10" s="8">
        <f t="shared" si="0"/>
        <v>157.17000000000002</v>
      </c>
    </row>
    <row r="11" spans="1:12" ht="19.95" customHeight="1" x14ac:dyDescent="0.25">
      <c r="A11" s="188"/>
      <c r="B11" s="4" t="s">
        <v>17</v>
      </c>
      <c r="C11" s="7">
        <v>262.76</v>
      </c>
      <c r="D11" s="7">
        <v>620.04999999999995</v>
      </c>
      <c r="E11" s="7">
        <v>590</v>
      </c>
      <c r="F11" s="7">
        <v>1045.8800000000001</v>
      </c>
      <c r="G11" s="7">
        <v>1189.27</v>
      </c>
      <c r="H11" s="7">
        <v>1174.56</v>
      </c>
      <c r="I11" s="7">
        <v>2377.46</v>
      </c>
      <c r="J11" s="7">
        <v>1698.94</v>
      </c>
      <c r="K11" s="7">
        <v>7172.59</v>
      </c>
      <c r="L11" s="8">
        <f t="shared" si="0"/>
        <v>16131.51</v>
      </c>
    </row>
    <row r="12" spans="1:12" ht="19.95" customHeight="1" x14ac:dyDescent="0.25">
      <c r="A12" s="188"/>
      <c r="B12" s="4" t="s">
        <v>18</v>
      </c>
      <c r="C12" s="7">
        <v>5742.04</v>
      </c>
      <c r="D12" s="7">
        <v>5521.76</v>
      </c>
      <c r="E12" s="7">
        <v>8271.0300000000007</v>
      </c>
      <c r="F12" s="7">
        <v>17452.29</v>
      </c>
      <c r="G12" s="7">
        <v>15300.87</v>
      </c>
      <c r="H12" s="7">
        <v>16567.509999999998</v>
      </c>
      <c r="I12" s="7">
        <v>22703.17</v>
      </c>
      <c r="J12" s="7">
        <v>15724.41</v>
      </c>
      <c r="K12" s="7">
        <v>56295</v>
      </c>
      <c r="L12" s="8">
        <f t="shared" si="0"/>
        <v>163578.08000000002</v>
      </c>
    </row>
    <row r="13" spans="1:12" ht="19.95" customHeight="1" x14ac:dyDescent="0.25">
      <c r="A13" s="188"/>
      <c r="B13" s="4" t="s">
        <v>19</v>
      </c>
      <c r="C13" s="7">
        <v>883038.11</v>
      </c>
      <c r="D13" s="7">
        <v>733492.64</v>
      </c>
      <c r="E13" s="7">
        <v>948982.26</v>
      </c>
      <c r="F13" s="7">
        <v>1588170.72</v>
      </c>
      <c r="G13" s="7">
        <v>1405495.64</v>
      </c>
      <c r="H13" s="7">
        <v>1633234.14</v>
      </c>
      <c r="I13" s="7">
        <v>2247587.98</v>
      </c>
      <c r="J13" s="7">
        <v>1774570.44</v>
      </c>
      <c r="K13" s="7">
        <v>5743692.6900000004</v>
      </c>
      <c r="L13" s="8">
        <f t="shared" si="0"/>
        <v>16958264.619999997</v>
      </c>
    </row>
    <row r="14" spans="1:12" ht="19.95" customHeight="1" x14ac:dyDescent="0.25">
      <c r="A14" s="188"/>
      <c r="B14" s="4" t="s">
        <v>20</v>
      </c>
      <c r="C14" s="7">
        <v>91331.48</v>
      </c>
      <c r="D14" s="7">
        <v>78186.62</v>
      </c>
      <c r="E14" s="7">
        <v>101979.35</v>
      </c>
      <c r="F14" s="7">
        <v>161631.28</v>
      </c>
      <c r="G14" s="7">
        <v>142289.68</v>
      </c>
      <c r="H14" s="7">
        <v>159346.94</v>
      </c>
      <c r="I14" s="7">
        <v>216161.16</v>
      </c>
      <c r="J14" s="7">
        <v>176065.56</v>
      </c>
      <c r="K14" s="7">
        <v>676094.21</v>
      </c>
      <c r="L14" s="8">
        <f t="shared" si="0"/>
        <v>1803086.2799999998</v>
      </c>
    </row>
    <row r="15" spans="1:12" ht="19.95" customHeight="1" x14ac:dyDescent="0.25">
      <c r="A15" s="188"/>
      <c r="B15" s="4" t="s">
        <v>21</v>
      </c>
      <c r="C15" s="7">
        <v>38732.61</v>
      </c>
      <c r="D15" s="7">
        <v>32169.96</v>
      </c>
      <c r="E15" s="7">
        <v>40069.83</v>
      </c>
      <c r="F15" s="7">
        <v>66432.19</v>
      </c>
      <c r="G15" s="7">
        <v>40690.959999999999</v>
      </c>
      <c r="H15" s="7">
        <v>39806.31</v>
      </c>
      <c r="I15" s="7">
        <v>49435.32</v>
      </c>
      <c r="J15" s="7">
        <v>38892.58</v>
      </c>
      <c r="K15" s="7">
        <v>105695.15</v>
      </c>
      <c r="L15" s="8">
        <f t="shared" si="0"/>
        <v>451924.91000000003</v>
      </c>
    </row>
    <row r="16" spans="1:12" ht="19.95" customHeight="1" x14ac:dyDescent="0.25">
      <c r="A16" s="188"/>
      <c r="B16" s="4" t="s">
        <v>22</v>
      </c>
      <c r="C16" s="7">
        <v>127.17</v>
      </c>
      <c r="D16" s="7">
        <v>0</v>
      </c>
      <c r="E16" s="7">
        <v>5</v>
      </c>
      <c r="F16" s="7">
        <v>142</v>
      </c>
      <c r="G16" s="7">
        <v>12.5</v>
      </c>
      <c r="H16" s="7">
        <v>0</v>
      </c>
      <c r="I16" s="7">
        <v>4.76</v>
      </c>
      <c r="J16" s="7">
        <v>0</v>
      </c>
      <c r="K16" s="7">
        <v>87.5</v>
      </c>
      <c r="L16" s="8">
        <f t="shared" si="0"/>
        <v>378.93</v>
      </c>
    </row>
    <row r="17" spans="1:12" ht="19.5" customHeight="1" x14ac:dyDescent="0.25">
      <c r="A17" s="188"/>
      <c r="B17" s="4" t="s">
        <v>23</v>
      </c>
      <c r="C17" s="7">
        <v>19292.849999999999</v>
      </c>
      <c r="D17" s="7">
        <v>13681.63</v>
      </c>
      <c r="E17" s="7">
        <v>17261.919999999998</v>
      </c>
      <c r="F17" s="7">
        <v>24402.89</v>
      </c>
      <c r="G17" s="7">
        <v>20574.79</v>
      </c>
      <c r="H17" s="7">
        <v>22092.22</v>
      </c>
      <c r="I17" s="7">
        <v>30323.3</v>
      </c>
      <c r="J17" s="7">
        <v>22469.98</v>
      </c>
      <c r="K17" s="7">
        <v>72775.100000000006</v>
      </c>
      <c r="L17" s="8">
        <f t="shared" si="0"/>
        <v>242874.68</v>
      </c>
    </row>
    <row r="18" spans="1:12" ht="19.5" customHeight="1" x14ac:dyDescent="0.25">
      <c r="A18" s="188"/>
      <c r="B18" s="4" t="s">
        <v>24</v>
      </c>
      <c r="C18" s="7">
        <v>144275.85999999999</v>
      </c>
      <c r="D18" s="7">
        <v>111203.56</v>
      </c>
      <c r="E18" s="7">
        <v>135390.89000000001</v>
      </c>
      <c r="F18" s="7">
        <v>209628.82</v>
      </c>
      <c r="G18" s="7">
        <v>146498.16</v>
      </c>
      <c r="H18" s="7">
        <v>166071.26999999999</v>
      </c>
      <c r="I18" s="7">
        <v>198776.73</v>
      </c>
      <c r="J18" s="7">
        <v>159935.82</v>
      </c>
      <c r="K18" s="7">
        <v>282854.15999999997</v>
      </c>
      <c r="L18" s="8">
        <f t="shared" si="0"/>
        <v>1554635.27</v>
      </c>
    </row>
    <row r="19" spans="1:12" ht="19.5" customHeight="1" x14ac:dyDescent="0.25">
      <c r="A19" s="9"/>
      <c r="B19" s="4" t="s">
        <v>25</v>
      </c>
      <c r="C19" s="7">
        <v>126008.705</v>
      </c>
      <c r="D19" s="7">
        <v>89771.315000000002</v>
      </c>
      <c r="E19" s="7">
        <v>92008.54</v>
      </c>
      <c r="F19" s="7">
        <v>105656.16499999999</v>
      </c>
      <c r="G19" s="7">
        <v>65249.53</v>
      </c>
      <c r="H19" s="7">
        <v>45994.894999999997</v>
      </c>
      <c r="I19" s="7">
        <v>42925.214999999997</v>
      </c>
      <c r="J19" s="7">
        <v>32271.244999999999</v>
      </c>
      <c r="K19" s="7">
        <v>9941.6849999999995</v>
      </c>
      <c r="L19" s="8">
        <f t="shared" si="0"/>
        <v>609827.29500000004</v>
      </c>
    </row>
    <row r="20" spans="1:12" ht="19.5" customHeight="1" x14ac:dyDescent="0.25">
      <c r="A20" s="9"/>
      <c r="B20" s="4" t="s">
        <v>26</v>
      </c>
      <c r="C20" s="7">
        <v>653.28</v>
      </c>
      <c r="D20" s="7">
        <v>330.46</v>
      </c>
      <c r="E20" s="7">
        <v>236.65</v>
      </c>
      <c r="F20" s="7">
        <v>450.76</v>
      </c>
      <c r="G20" s="7">
        <v>258.24</v>
      </c>
      <c r="H20" s="7">
        <v>186.77</v>
      </c>
      <c r="I20" s="7">
        <v>356.89</v>
      </c>
      <c r="J20" s="7">
        <v>207.38</v>
      </c>
      <c r="K20" s="7">
        <v>956.7</v>
      </c>
      <c r="L20" s="8">
        <f t="shared" si="0"/>
        <v>3637.13</v>
      </c>
    </row>
    <row r="21" spans="1:12" ht="19.5" customHeight="1" x14ac:dyDescent="0.25">
      <c r="A21" s="9"/>
      <c r="B21" s="4" t="s">
        <v>27</v>
      </c>
      <c r="C21" s="7">
        <v>0</v>
      </c>
      <c r="D21" s="7">
        <v>89.75</v>
      </c>
      <c r="E21" s="7">
        <v>208.69</v>
      </c>
      <c r="F21" s="7">
        <v>1265.03</v>
      </c>
      <c r="G21" s="7">
        <v>1081.9000000000001</v>
      </c>
      <c r="H21" s="7">
        <v>556.24</v>
      </c>
      <c r="I21" s="7">
        <v>2831.67</v>
      </c>
      <c r="J21" s="7">
        <v>340.7</v>
      </c>
      <c r="K21" s="7">
        <v>2076.7199999999998</v>
      </c>
      <c r="L21" s="8">
        <f t="shared" si="0"/>
        <v>8450.6999999999989</v>
      </c>
    </row>
    <row r="22" spans="1:12" ht="19.5" customHeight="1" x14ac:dyDescent="0.25">
      <c r="A22" s="9"/>
      <c r="B22" s="4" t="s">
        <v>28</v>
      </c>
      <c r="C22" s="7">
        <v>30.55</v>
      </c>
      <c r="D22" s="7">
        <v>45.32</v>
      </c>
      <c r="E22" s="7">
        <v>52.98</v>
      </c>
      <c r="F22" s="7">
        <v>82.56</v>
      </c>
      <c r="G22" s="7">
        <v>64.81</v>
      </c>
      <c r="H22" s="7">
        <v>103.04</v>
      </c>
      <c r="I22" s="7">
        <v>129.97</v>
      </c>
      <c r="J22" s="7">
        <v>51.41</v>
      </c>
      <c r="K22" s="7">
        <v>161.47999999999999</v>
      </c>
      <c r="L22" s="8">
        <f t="shared" si="0"/>
        <v>722.12</v>
      </c>
    </row>
    <row r="23" spans="1:12" ht="19.5" customHeight="1" x14ac:dyDescent="0.25">
      <c r="A23" s="9"/>
      <c r="B23" s="4" t="s">
        <v>29</v>
      </c>
      <c r="C23" s="7">
        <v>128</v>
      </c>
      <c r="D23" s="7">
        <v>0</v>
      </c>
      <c r="E23" s="7">
        <v>3</v>
      </c>
      <c r="F23" s="7">
        <v>194.09</v>
      </c>
      <c r="G23" s="7">
        <v>332.93</v>
      </c>
      <c r="H23" s="7">
        <v>764.13</v>
      </c>
      <c r="I23" s="7">
        <v>1356.18</v>
      </c>
      <c r="J23" s="7">
        <v>1238.6600000000001</v>
      </c>
      <c r="K23" s="7">
        <v>15053.12</v>
      </c>
      <c r="L23" s="8">
        <f t="shared" si="0"/>
        <v>19070.11</v>
      </c>
    </row>
    <row r="24" spans="1:12" ht="19.5" hidden="1" customHeight="1" x14ac:dyDescent="0.25">
      <c r="A24" s="9"/>
      <c r="B24" s="4" t="s">
        <v>233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8">
        <f t="shared" si="0"/>
        <v>0</v>
      </c>
    </row>
    <row r="25" spans="1:12" s="10" customFormat="1" ht="21" customHeight="1" thickBot="1" x14ac:dyDescent="0.3">
      <c r="B25" s="11" t="s">
        <v>2</v>
      </c>
      <c r="C25" s="189">
        <f>SUM(C6:C24)</f>
        <v>1383138.3150000004</v>
      </c>
      <c r="D25" s="189">
        <f t="shared" ref="D25:K25" si="1">SUM(D6:D24)</f>
        <v>1126289.7449999999</v>
      </c>
      <c r="E25" s="189">
        <f t="shared" si="1"/>
        <v>1427784.08</v>
      </c>
      <c r="F25" s="189">
        <f t="shared" si="1"/>
        <v>2328308.9549999991</v>
      </c>
      <c r="G25" s="189">
        <f t="shared" si="1"/>
        <v>1978943.6499999997</v>
      </c>
      <c r="H25" s="189">
        <f t="shared" si="1"/>
        <v>2270113.2749999999</v>
      </c>
      <c r="I25" s="189">
        <f t="shared" si="1"/>
        <v>3065897.7449999996</v>
      </c>
      <c r="J25" s="189">
        <f t="shared" si="1"/>
        <v>2402367.3650000002</v>
      </c>
      <c r="K25" s="189">
        <f t="shared" si="1"/>
        <v>7677954.3850000007</v>
      </c>
      <c r="L25" s="12">
        <f t="shared" si="0"/>
        <v>23660797.515000001</v>
      </c>
    </row>
    <row r="26" spans="1:12" ht="13.8" thickTop="1" x14ac:dyDescent="0.25"/>
  </sheetData>
  <mergeCells count="4">
    <mergeCell ref="B1:L1"/>
    <mergeCell ref="B4:B5"/>
    <mergeCell ref="C4:K4"/>
    <mergeCell ref="L4:L5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fitToHeight="2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  <pageSetUpPr fitToPage="1"/>
  </sheetPr>
  <dimension ref="A1:L26"/>
  <sheetViews>
    <sheetView zoomScale="75" zoomScaleNormal="75" zoomScaleSheetLayoutView="80" workbookViewId="0">
      <selection activeCell="M13" sqref="M13"/>
    </sheetView>
  </sheetViews>
  <sheetFormatPr baseColWidth="10" defaultColWidth="8.88671875" defaultRowHeight="13.2" x14ac:dyDescent="0.25"/>
  <cols>
    <col min="1" max="1" width="11.44140625" customWidth="1"/>
    <col min="2" max="2" width="8.88671875" customWidth="1"/>
    <col min="3" max="10" width="11.33203125" customWidth="1"/>
    <col min="11" max="11" width="12.109375" bestFit="1" customWidth="1"/>
    <col min="12" max="12" width="13.109375" bestFit="1" customWidth="1"/>
    <col min="13" max="14" width="18.5546875" customWidth="1"/>
    <col min="15" max="15" width="9.109375" customWidth="1"/>
  </cols>
  <sheetData>
    <row r="1" spans="1:12" ht="24.6" customHeight="1" x14ac:dyDescent="0.3">
      <c r="B1" s="242" t="s">
        <v>234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</row>
    <row r="2" spans="1:12" ht="21.6" customHeight="1" x14ac:dyDescent="0.25">
      <c r="B2" s="1" t="s">
        <v>195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6.75" customHeight="1" thickBot="1" x14ac:dyDescent="0.3">
      <c r="B3" s="1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0.100000000000001" customHeight="1" thickTop="1" x14ac:dyDescent="0.25">
      <c r="B4" s="244" t="s">
        <v>0</v>
      </c>
      <c r="C4" s="246" t="s">
        <v>1</v>
      </c>
      <c r="D4" s="247"/>
      <c r="E4" s="247"/>
      <c r="F4" s="247"/>
      <c r="G4" s="247"/>
      <c r="H4" s="247"/>
      <c r="I4" s="247"/>
      <c r="J4" s="247"/>
      <c r="K4" s="248"/>
      <c r="L4" s="249" t="s">
        <v>2</v>
      </c>
    </row>
    <row r="5" spans="1:12" ht="39.6" x14ac:dyDescent="0.25">
      <c r="B5" s="245"/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250"/>
    </row>
    <row r="6" spans="1:12" ht="19.95" customHeight="1" x14ac:dyDescent="0.25">
      <c r="A6" s="188"/>
      <c r="B6" s="4" t="s">
        <v>12</v>
      </c>
      <c r="C6" s="5">
        <v>24988.13</v>
      </c>
      <c r="D6" s="5">
        <v>21620.240000000002</v>
      </c>
      <c r="E6" s="5">
        <v>28846.81</v>
      </c>
      <c r="F6" s="5">
        <v>52271.93</v>
      </c>
      <c r="G6" s="5">
        <v>44859.81</v>
      </c>
      <c r="H6" s="5">
        <v>56101.88</v>
      </c>
      <c r="I6" s="5">
        <v>73378.59</v>
      </c>
      <c r="J6" s="5">
        <v>49352.01</v>
      </c>
      <c r="K6" s="5">
        <v>132530.07</v>
      </c>
      <c r="L6" s="6">
        <f>SUM(C6:K6)</f>
        <v>483949.47000000003</v>
      </c>
    </row>
    <row r="7" spans="1:12" ht="19.95" customHeight="1" x14ac:dyDescent="0.25">
      <c r="A7" s="188"/>
      <c r="B7" s="4" t="s">
        <v>13</v>
      </c>
      <c r="C7" s="7">
        <v>38624.49</v>
      </c>
      <c r="D7" s="7">
        <v>31902.35</v>
      </c>
      <c r="E7" s="7">
        <v>40171.96</v>
      </c>
      <c r="F7" s="7">
        <v>70303.710000000006</v>
      </c>
      <c r="G7" s="7">
        <v>57442.12</v>
      </c>
      <c r="H7" s="7">
        <v>67766.52</v>
      </c>
      <c r="I7" s="7">
        <v>86733</v>
      </c>
      <c r="J7" s="7">
        <v>55919.46</v>
      </c>
      <c r="K7" s="7">
        <v>146183.74</v>
      </c>
      <c r="L7" s="8">
        <f t="shared" ref="L7:L25" si="0">SUM(C7:K7)</f>
        <v>595047.35000000009</v>
      </c>
    </row>
    <row r="8" spans="1:12" ht="19.95" customHeight="1" x14ac:dyDescent="0.25">
      <c r="A8" s="188"/>
      <c r="B8" s="4" t="s">
        <v>14</v>
      </c>
      <c r="C8" s="7">
        <v>240.54</v>
      </c>
      <c r="D8" s="7">
        <v>652.37</v>
      </c>
      <c r="E8" s="7">
        <v>1338.86</v>
      </c>
      <c r="F8" s="7">
        <v>4072.13</v>
      </c>
      <c r="G8" s="7">
        <v>8879.23</v>
      </c>
      <c r="H8" s="7">
        <v>21204.84</v>
      </c>
      <c r="I8" s="7">
        <v>36502.39</v>
      </c>
      <c r="J8" s="7">
        <v>29036.6</v>
      </c>
      <c r="K8" s="7">
        <v>136590.13</v>
      </c>
      <c r="L8" s="8">
        <f t="shared" si="0"/>
        <v>238517.09</v>
      </c>
    </row>
    <row r="9" spans="1:12" ht="19.95" customHeight="1" x14ac:dyDescent="0.25">
      <c r="A9" s="188"/>
      <c r="B9" s="4" t="s">
        <v>15</v>
      </c>
      <c r="C9" s="7">
        <v>0.83</v>
      </c>
      <c r="D9" s="7">
        <v>56</v>
      </c>
      <c r="E9" s="7">
        <v>0</v>
      </c>
      <c r="F9" s="7">
        <v>9</v>
      </c>
      <c r="G9" s="7">
        <v>31.52</v>
      </c>
      <c r="H9" s="7">
        <v>4.4800000000000004</v>
      </c>
      <c r="I9" s="7">
        <v>116.65</v>
      </c>
      <c r="J9" s="7">
        <v>3</v>
      </c>
      <c r="K9" s="7">
        <v>370.47</v>
      </c>
      <c r="L9" s="8">
        <f t="shared" si="0"/>
        <v>591.95000000000005</v>
      </c>
    </row>
    <row r="10" spans="1:12" ht="19.95" customHeight="1" x14ac:dyDescent="0.25">
      <c r="A10" s="188"/>
      <c r="B10" s="4" t="s">
        <v>16</v>
      </c>
      <c r="C10" s="7">
        <v>0</v>
      </c>
      <c r="D10" s="7">
        <v>4</v>
      </c>
      <c r="E10" s="7">
        <v>7.22</v>
      </c>
      <c r="F10" s="7">
        <v>28.78</v>
      </c>
      <c r="G10" s="7">
        <v>6.01</v>
      </c>
      <c r="H10" s="7">
        <v>17</v>
      </c>
      <c r="I10" s="7">
        <v>26.07</v>
      </c>
      <c r="J10" s="7">
        <v>6</v>
      </c>
      <c r="K10" s="7">
        <v>147.12</v>
      </c>
      <c r="L10" s="8">
        <f t="shared" si="0"/>
        <v>242.2</v>
      </c>
    </row>
    <row r="11" spans="1:12" ht="19.95" customHeight="1" x14ac:dyDescent="0.25">
      <c r="A11" s="188"/>
      <c r="B11" s="4" t="s">
        <v>17</v>
      </c>
      <c r="C11" s="7">
        <v>334.92</v>
      </c>
      <c r="D11" s="7">
        <v>677.98</v>
      </c>
      <c r="E11" s="7">
        <v>599.25</v>
      </c>
      <c r="F11" s="7">
        <v>1049.3599999999999</v>
      </c>
      <c r="G11" s="7">
        <v>1132.5999999999999</v>
      </c>
      <c r="H11" s="7">
        <v>1474.44</v>
      </c>
      <c r="I11" s="7">
        <v>2332.77</v>
      </c>
      <c r="J11" s="7">
        <v>1780.5</v>
      </c>
      <c r="K11" s="7">
        <v>7181.04</v>
      </c>
      <c r="L11" s="8">
        <f t="shared" si="0"/>
        <v>16562.86</v>
      </c>
    </row>
    <row r="12" spans="1:12" ht="19.95" customHeight="1" x14ac:dyDescent="0.25">
      <c r="A12" s="188"/>
      <c r="B12" s="4" t="s">
        <v>18</v>
      </c>
      <c r="C12" s="7">
        <v>4151.6400000000003</v>
      </c>
      <c r="D12" s="7">
        <v>4162.05</v>
      </c>
      <c r="E12" s="7">
        <v>6113.24</v>
      </c>
      <c r="F12" s="7">
        <v>14708.06</v>
      </c>
      <c r="G12" s="7">
        <v>13522.25</v>
      </c>
      <c r="H12" s="7">
        <v>13072.82</v>
      </c>
      <c r="I12" s="7">
        <v>22008.28</v>
      </c>
      <c r="J12" s="7">
        <v>12619.14</v>
      </c>
      <c r="K12" s="7">
        <v>47346.39</v>
      </c>
      <c r="L12" s="8">
        <f t="shared" si="0"/>
        <v>137703.87</v>
      </c>
    </row>
    <row r="13" spans="1:12" ht="19.95" customHeight="1" x14ac:dyDescent="0.25">
      <c r="A13" s="188"/>
      <c r="B13" s="4" t="s">
        <v>19</v>
      </c>
      <c r="C13" s="7">
        <v>887290.87</v>
      </c>
      <c r="D13" s="7">
        <v>733590.01</v>
      </c>
      <c r="E13" s="7">
        <v>954430.42</v>
      </c>
      <c r="F13" s="7">
        <v>1596622.65</v>
      </c>
      <c r="G13" s="7">
        <v>1411863.11</v>
      </c>
      <c r="H13" s="7">
        <v>1647259.02</v>
      </c>
      <c r="I13" s="7">
        <v>2265570.91</v>
      </c>
      <c r="J13" s="7">
        <v>1789096.95</v>
      </c>
      <c r="K13" s="7">
        <v>5832146.8899999997</v>
      </c>
      <c r="L13" s="8">
        <f t="shared" si="0"/>
        <v>17117870.829999998</v>
      </c>
    </row>
    <row r="14" spans="1:12" ht="19.95" customHeight="1" x14ac:dyDescent="0.25">
      <c r="A14" s="188"/>
      <c r="B14" s="4" t="s">
        <v>20</v>
      </c>
      <c r="C14" s="7">
        <v>94607.52</v>
      </c>
      <c r="D14" s="7">
        <v>76296.98</v>
      </c>
      <c r="E14" s="7">
        <v>103166.96</v>
      </c>
      <c r="F14" s="7">
        <v>162543.48000000001</v>
      </c>
      <c r="G14" s="7">
        <v>148128.51999999999</v>
      </c>
      <c r="H14" s="7">
        <v>164881.20000000001</v>
      </c>
      <c r="I14" s="7">
        <v>220338.69</v>
      </c>
      <c r="J14" s="7">
        <v>183638.5</v>
      </c>
      <c r="K14" s="7">
        <v>693182.28</v>
      </c>
      <c r="L14" s="8">
        <f t="shared" si="0"/>
        <v>1846784.1300000001</v>
      </c>
    </row>
    <row r="15" spans="1:12" ht="19.95" customHeight="1" x14ac:dyDescent="0.25">
      <c r="A15" s="188"/>
      <c r="B15" s="4" t="s">
        <v>21</v>
      </c>
      <c r="C15" s="7">
        <v>39012.410000000003</v>
      </c>
      <c r="D15" s="7">
        <v>31924.04</v>
      </c>
      <c r="E15" s="7">
        <v>40474.9</v>
      </c>
      <c r="F15" s="7">
        <v>65416.36</v>
      </c>
      <c r="G15" s="7">
        <v>42445.65</v>
      </c>
      <c r="H15" s="7">
        <v>38575.379999999997</v>
      </c>
      <c r="I15" s="7">
        <v>49913.68</v>
      </c>
      <c r="J15" s="7">
        <v>40798.050000000003</v>
      </c>
      <c r="K15" s="7">
        <v>101603.63</v>
      </c>
      <c r="L15" s="8">
        <f t="shared" si="0"/>
        <v>450164.10000000003</v>
      </c>
    </row>
    <row r="16" spans="1:12" ht="19.95" customHeight="1" x14ac:dyDescent="0.25">
      <c r="A16" s="188"/>
      <c r="B16" s="4" t="s">
        <v>22</v>
      </c>
      <c r="C16" s="7">
        <v>274.67</v>
      </c>
      <c r="D16" s="7">
        <v>64</v>
      </c>
      <c r="E16" s="7">
        <v>0</v>
      </c>
      <c r="F16" s="7">
        <v>141.88</v>
      </c>
      <c r="G16" s="7">
        <v>18.34</v>
      </c>
      <c r="H16" s="7">
        <v>0</v>
      </c>
      <c r="I16" s="7">
        <v>22</v>
      </c>
      <c r="J16" s="7">
        <v>1</v>
      </c>
      <c r="K16" s="7">
        <v>88.5</v>
      </c>
      <c r="L16" s="8">
        <f t="shared" si="0"/>
        <v>610.39</v>
      </c>
    </row>
    <row r="17" spans="1:12" ht="19.5" customHeight="1" x14ac:dyDescent="0.25">
      <c r="A17" s="188"/>
      <c r="B17" s="4" t="s">
        <v>23</v>
      </c>
      <c r="C17" s="7">
        <v>18232.5</v>
      </c>
      <c r="D17" s="7">
        <v>14308.56</v>
      </c>
      <c r="E17" s="7">
        <v>16775.87</v>
      </c>
      <c r="F17" s="7">
        <v>24315.99</v>
      </c>
      <c r="G17" s="7">
        <v>21243.31</v>
      </c>
      <c r="H17" s="7">
        <v>21580.89</v>
      </c>
      <c r="I17" s="7">
        <v>27039.1</v>
      </c>
      <c r="J17" s="7">
        <v>23075.15</v>
      </c>
      <c r="K17" s="7">
        <v>78116.12</v>
      </c>
      <c r="L17" s="8">
        <f t="shared" si="0"/>
        <v>244687.49</v>
      </c>
    </row>
    <row r="18" spans="1:12" ht="19.5" customHeight="1" x14ac:dyDescent="0.25">
      <c r="A18" s="188"/>
      <c r="B18" s="4" t="s">
        <v>24</v>
      </c>
      <c r="C18" s="7">
        <v>95562.27</v>
      </c>
      <c r="D18" s="7">
        <v>74791.11</v>
      </c>
      <c r="E18" s="7">
        <v>87352.09</v>
      </c>
      <c r="F18" s="7">
        <v>136119.76999999999</v>
      </c>
      <c r="G18" s="7">
        <v>95758.64</v>
      </c>
      <c r="H18" s="7">
        <v>102105.81</v>
      </c>
      <c r="I18" s="7">
        <v>138430.69</v>
      </c>
      <c r="J18" s="7">
        <v>115332.49</v>
      </c>
      <c r="K18" s="7">
        <v>174250.35</v>
      </c>
      <c r="L18" s="8">
        <f t="shared" si="0"/>
        <v>1019703.2199999999</v>
      </c>
    </row>
    <row r="19" spans="1:12" ht="19.5" customHeight="1" x14ac:dyDescent="0.25">
      <c r="A19" s="9"/>
      <c r="B19" s="4" t="s">
        <v>25</v>
      </c>
      <c r="C19" s="7">
        <v>22241.99</v>
      </c>
      <c r="D19" s="7">
        <v>13642.615</v>
      </c>
      <c r="E19" s="7">
        <v>12487.76</v>
      </c>
      <c r="F19" s="7">
        <v>12258.715</v>
      </c>
      <c r="G19" s="7">
        <v>6673.4</v>
      </c>
      <c r="H19" s="7">
        <v>3800.5050000000001</v>
      </c>
      <c r="I19" s="7">
        <v>3792.44</v>
      </c>
      <c r="J19" s="7">
        <v>4332.1899999999996</v>
      </c>
      <c r="K19" s="7">
        <v>1212.79</v>
      </c>
      <c r="L19" s="8">
        <f t="shared" si="0"/>
        <v>80442.404999999999</v>
      </c>
    </row>
    <row r="20" spans="1:12" ht="19.5" customHeight="1" x14ac:dyDescent="0.25">
      <c r="A20" s="9"/>
      <c r="B20" s="4" t="s">
        <v>26</v>
      </c>
      <c r="C20" s="7">
        <v>1557.8</v>
      </c>
      <c r="D20" s="7">
        <v>1053.8</v>
      </c>
      <c r="E20" s="7">
        <v>1152.3</v>
      </c>
      <c r="F20" s="7">
        <v>1475.11</v>
      </c>
      <c r="G20" s="7">
        <v>1176.72</v>
      </c>
      <c r="H20" s="7">
        <v>1396.7</v>
      </c>
      <c r="I20" s="7">
        <v>1818.44</v>
      </c>
      <c r="J20" s="7">
        <v>1008.21</v>
      </c>
      <c r="K20" s="7">
        <v>4658.13</v>
      </c>
      <c r="L20" s="8">
        <f t="shared" si="0"/>
        <v>15297.21</v>
      </c>
    </row>
    <row r="21" spans="1:12" ht="19.5" customHeight="1" x14ac:dyDescent="0.25">
      <c r="A21" s="9"/>
      <c r="B21" s="4" t="s">
        <v>27</v>
      </c>
      <c r="C21" s="7">
        <v>0</v>
      </c>
      <c r="D21" s="7">
        <v>46.52</v>
      </c>
      <c r="E21" s="7">
        <v>200.49</v>
      </c>
      <c r="F21" s="7">
        <v>995.99</v>
      </c>
      <c r="G21" s="7">
        <v>1094.5899999999999</v>
      </c>
      <c r="H21" s="7">
        <v>755.8</v>
      </c>
      <c r="I21" s="7">
        <v>2430.0500000000002</v>
      </c>
      <c r="J21" s="7">
        <v>413.11</v>
      </c>
      <c r="K21" s="7">
        <v>1706.57</v>
      </c>
      <c r="L21" s="8">
        <f t="shared" si="0"/>
        <v>7643.12</v>
      </c>
    </row>
    <row r="22" spans="1:12" s="10" customFormat="1" ht="21" customHeight="1" x14ac:dyDescent="0.25">
      <c r="B22" s="4" t="s">
        <v>28</v>
      </c>
      <c r="C22" s="7">
        <v>26</v>
      </c>
      <c r="D22" s="7">
        <v>22.5</v>
      </c>
      <c r="E22" s="7">
        <v>60.11</v>
      </c>
      <c r="F22" s="7">
        <v>74.06</v>
      </c>
      <c r="G22" s="7">
        <v>66.28</v>
      </c>
      <c r="H22" s="7">
        <v>108.12</v>
      </c>
      <c r="I22" s="7">
        <v>141.37</v>
      </c>
      <c r="J22" s="7">
        <v>77.95</v>
      </c>
      <c r="K22" s="7">
        <v>191.3</v>
      </c>
      <c r="L22" s="8">
        <f t="shared" si="0"/>
        <v>767.69</v>
      </c>
    </row>
    <row r="23" spans="1:12" s="10" customFormat="1" ht="21" customHeight="1" x14ac:dyDescent="0.25">
      <c r="B23" s="4" t="s">
        <v>29</v>
      </c>
      <c r="C23" s="7">
        <v>130</v>
      </c>
      <c r="D23" s="7">
        <v>3.01</v>
      </c>
      <c r="E23" s="7">
        <v>3</v>
      </c>
      <c r="F23" s="7">
        <v>61</v>
      </c>
      <c r="G23" s="7">
        <v>306.98</v>
      </c>
      <c r="H23" s="7">
        <v>867.17</v>
      </c>
      <c r="I23" s="7">
        <v>1153.49</v>
      </c>
      <c r="J23" s="7">
        <v>1122.6600000000001</v>
      </c>
      <c r="K23" s="7">
        <v>14180.16</v>
      </c>
      <c r="L23" s="8">
        <f t="shared" si="0"/>
        <v>17827.47</v>
      </c>
    </row>
    <row r="24" spans="1:12" s="10" customFormat="1" ht="21" hidden="1" customHeight="1" x14ac:dyDescent="0.25">
      <c r="B24" s="4" t="s">
        <v>233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8">
        <f t="shared" si="0"/>
        <v>0</v>
      </c>
    </row>
    <row r="25" spans="1:12" ht="20.25" customHeight="1" thickBot="1" x14ac:dyDescent="0.3">
      <c r="B25" s="11" t="s">
        <v>2</v>
      </c>
      <c r="C25" s="189">
        <f>SUM(C6:C24)</f>
        <v>1227276.5799999998</v>
      </c>
      <c r="D25" s="189">
        <f t="shared" ref="D25:K25" si="1">SUM(D6:D24)</f>
        <v>1004818.1350000001</v>
      </c>
      <c r="E25" s="189">
        <f t="shared" si="1"/>
        <v>1293181.2400000002</v>
      </c>
      <c r="F25" s="189">
        <f t="shared" si="1"/>
        <v>2142467.9749999996</v>
      </c>
      <c r="G25" s="189">
        <f t="shared" si="1"/>
        <v>1854649.08</v>
      </c>
      <c r="H25" s="189">
        <f t="shared" si="1"/>
        <v>2140972.5749999997</v>
      </c>
      <c r="I25" s="189">
        <f t="shared" si="1"/>
        <v>2931748.6100000003</v>
      </c>
      <c r="J25" s="189">
        <f t="shared" si="1"/>
        <v>2307612.9700000002</v>
      </c>
      <c r="K25" s="189">
        <f t="shared" si="1"/>
        <v>7371685.6799999997</v>
      </c>
      <c r="L25" s="12">
        <f t="shared" si="0"/>
        <v>22274412.844999999</v>
      </c>
    </row>
    <row r="26" spans="1:12" ht="13.8" thickTop="1" x14ac:dyDescent="0.25"/>
  </sheetData>
  <mergeCells count="4">
    <mergeCell ref="B1:L1"/>
    <mergeCell ref="B4:B5"/>
    <mergeCell ref="C4:K4"/>
    <mergeCell ref="L4:L5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  <pageSetUpPr fitToPage="1"/>
  </sheetPr>
  <dimension ref="A1:L26"/>
  <sheetViews>
    <sheetView zoomScale="75" zoomScaleNormal="75" zoomScaleSheetLayoutView="80" workbookViewId="0">
      <selection activeCell="L12" sqref="L12"/>
    </sheetView>
  </sheetViews>
  <sheetFormatPr baseColWidth="10" defaultColWidth="8.88671875" defaultRowHeight="13.2" x14ac:dyDescent="0.25"/>
  <cols>
    <col min="1" max="1" width="11.44140625" customWidth="1"/>
    <col min="2" max="2" width="8.88671875" customWidth="1"/>
    <col min="3" max="10" width="11.33203125" customWidth="1"/>
    <col min="11" max="11" width="12.109375" bestFit="1" customWidth="1"/>
    <col min="12" max="12" width="13.109375" bestFit="1" customWidth="1"/>
    <col min="13" max="14" width="18.5546875" customWidth="1"/>
    <col min="15" max="15" width="9.109375" customWidth="1"/>
  </cols>
  <sheetData>
    <row r="1" spans="1:12" ht="24.6" customHeight="1" x14ac:dyDescent="0.3">
      <c r="B1" s="242" t="s">
        <v>234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</row>
    <row r="2" spans="1:12" ht="21.6" customHeight="1" x14ac:dyDescent="0.25">
      <c r="B2" s="1" t="s">
        <v>196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6.75" customHeight="1" thickBot="1" x14ac:dyDescent="0.3">
      <c r="B3" s="1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0.100000000000001" customHeight="1" thickTop="1" x14ac:dyDescent="0.25">
      <c r="B4" s="244" t="s">
        <v>0</v>
      </c>
      <c r="C4" s="246" t="s">
        <v>1</v>
      </c>
      <c r="D4" s="247"/>
      <c r="E4" s="247"/>
      <c r="F4" s="247"/>
      <c r="G4" s="247"/>
      <c r="H4" s="247"/>
      <c r="I4" s="247"/>
      <c r="J4" s="247"/>
      <c r="K4" s="248"/>
      <c r="L4" s="249" t="s">
        <v>2</v>
      </c>
    </row>
    <row r="5" spans="1:12" ht="39.6" x14ac:dyDescent="0.25">
      <c r="B5" s="245"/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250"/>
    </row>
    <row r="6" spans="1:12" ht="19.95" customHeight="1" x14ac:dyDescent="0.25">
      <c r="A6" s="188"/>
      <c r="B6" s="4" t="s">
        <v>12</v>
      </c>
      <c r="C6" s="5">
        <v>24674.62</v>
      </c>
      <c r="D6" s="5">
        <v>20301.29</v>
      </c>
      <c r="E6" s="5">
        <v>28023.11</v>
      </c>
      <c r="F6" s="5">
        <v>50233.24</v>
      </c>
      <c r="G6" s="5">
        <v>44466.92</v>
      </c>
      <c r="H6" s="5">
        <v>55195.85</v>
      </c>
      <c r="I6" s="5">
        <v>73058.44</v>
      </c>
      <c r="J6" s="5">
        <v>49912.03</v>
      </c>
      <c r="K6" s="5">
        <v>131743.85999999999</v>
      </c>
      <c r="L6" s="6">
        <f>SUM(C6:K6)</f>
        <v>477609.36</v>
      </c>
    </row>
    <row r="7" spans="1:12" ht="19.95" customHeight="1" x14ac:dyDescent="0.25">
      <c r="A7" s="188"/>
      <c r="B7" s="4" t="s">
        <v>13</v>
      </c>
      <c r="C7" s="7">
        <v>38859.82</v>
      </c>
      <c r="D7" s="7">
        <v>30818.91</v>
      </c>
      <c r="E7" s="7">
        <v>40822.050000000003</v>
      </c>
      <c r="F7" s="7">
        <v>69539.91</v>
      </c>
      <c r="G7" s="7">
        <v>56994.19</v>
      </c>
      <c r="H7" s="7">
        <v>66412.5</v>
      </c>
      <c r="I7" s="7">
        <v>84212.05</v>
      </c>
      <c r="J7" s="7">
        <v>59485.02</v>
      </c>
      <c r="K7" s="7">
        <v>147542.64000000001</v>
      </c>
      <c r="L7" s="8">
        <f t="shared" ref="L7:L25" si="0">SUM(C7:K7)</f>
        <v>594687.09000000008</v>
      </c>
    </row>
    <row r="8" spans="1:12" ht="19.95" customHeight="1" x14ac:dyDescent="0.25">
      <c r="A8" s="188"/>
      <c r="B8" s="4" t="s">
        <v>14</v>
      </c>
      <c r="C8" s="7">
        <v>32.1</v>
      </c>
      <c r="D8" s="7">
        <v>76.08</v>
      </c>
      <c r="E8" s="7">
        <v>143.32</v>
      </c>
      <c r="F8" s="7">
        <v>484.85</v>
      </c>
      <c r="G8" s="7">
        <v>808.02</v>
      </c>
      <c r="H8" s="7">
        <v>2828.54</v>
      </c>
      <c r="I8" s="7">
        <v>5418.69</v>
      </c>
      <c r="J8" s="7">
        <v>3071.56</v>
      </c>
      <c r="K8" s="7">
        <v>13626.65</v>
      </c>
      <c r="L8" s="8">
        <f t="shared" si="0"/>
        <v>26489.809999999998</v>
      </c>
    </row>
    <row r="9" spans="1:12" ht="19.95" customHeight="1" x14ac:dyDescent="0.25">
      <c r="A9" s="188"/>
      <c r="B9" s="4" t="s">
        <v>15</v>
      </c>
      <c r="C9" s="7">
        <v>0</v>
      </c>
      <c r="D9" s="7">
        <v>48</v>
      </c>
      <c r="E9" s="7">
        <v>0</v>
      </c>
      <c r="F9" s="7">
        <v>17</v>
      </c>
      <c r="G9" s="7">
        <v>15.83</v>
      </c>
      <c r="H9" s="7">
        <v>0.01</v>
      </c>
      <c r="I9" s="7">
        <v>78.25</v>
      </c>
      <c r="J9" s="7">
        <v>0</v>
      </c>
      <c r="K9" s="7">
        <v>384.99</v>
      </c>
      <c r="L9" s="8">
        <f t="shared" si="0"/>
        <v>544.08000000000004</v>
      </c>
    </row>
    <row r="10" spans="1:12" ht="19.95" customHeight="1" x14ac:dyDescent="0.25">
      <c r="A10" s="188"/>
      <c r="B10" s="4" t="s">
        <v>16</v>
      </c>
      <c r="C10" s="7">
        <v>0</v>
      </c>
      <c r="D10" s="7">
        <v>0</v>
      </c>
      <c r="E10" s="7">
        <v>2.11</v>
      </c>
      <c r="F10" s="7">
        <v>17.66</v>
      </c>
      <c r="G10" s="7">
        <v>3.01</v>
      </c>
      <c r="H10" s="7">
        <v>5</v>
      </c>
      <c r="I10" s="7">
        <v>11.11</v>
      </c>
      <c r="J10" s="7">
        <v>15</v>
      </c>
      <c r="K10" s="7">
        <v>73.48</v>
      </c>
      <c r="L10" s="8">
        <f t="shared" si="0"/>
        <v>127.37</v>
      </c>
    </row>
    <row r="11" spans="1:12" ht="19.95" customHeight="1" x14ac:dyDescent="0.25">
      <c r="A11" s="188"/>
      <c r="B11" s="4" t="s">
        <v>17</v>
      </c>
      <c r="C11" s="7">
        <v>360.08</v>
      </c>
      <c r="D11" s="7">
        <v>749.99</v>
      </c>
      <c r="E11" s="7">
        <v>619.79999999999995</v>
      </c>
      <c r="F11" s="7">
        <v>995.46</v>
      </c>
      <c r="G11" s="7">
        <v>938.46</v>
      </c>
      <c r="H11" s="7">
        <v>1104.6300000000001</v>
      </c>
      <c r="I11" s="7">
        <v>2021.42</v>
      </c>
      <c r="J11" s="7">
        <v>1563.34</v>
      </c>
      <c r="K11" s="7">
        <v>6702.73</v>
      </c>
      <c r="L11" s="8">
        <f t="shared" si="0"/>
        <v>15055.91</v>
      </c>
    </row>
    <row r="12" spans="1:12" ht="19.95" customHeight="1" x14ac:dyDescent="0.25">
      <c r="A12" s="188"/>
      <c r="B12" s="4" t="s">
        <v>18</v>
      </c>
      <c r="C12" s="7">
        <v>3489.36</v>
      </c>
      <c r="D12" s="7">
        <v>2997.35</v>
      </c>
      <c r="E12" s="7">
        <v>4938.83</v>
      </c>
      <c r="F12" s="7">
        <v>13243.09</v>
      </c>
      <c r="G12" s="7">
        <v>11425.65</v>
      </c>
      <c r="H12" s="7">
        <v>10656.89</v>
      </c>
      <c r="I12" s="7">
        <v>21510.45</v>
      </c>
      <c r="J12" s="7">
        <v>10722.17</v>
      </c>
      <c r="K12" s="7">
        <v>42556</v>
      </c>
      <c r="L12" s="8">
        <f t="shared" si="0"/>
        <v>121539.79</v>
      </c>
    </row>
    <row r="13" spans="1:12" ht="19.95" customHeight="1" x14ac:dyDescent="0.25">
      <c r="A13" s="188"/>
      <c r="B13" s="4" t="s">
        <v>19</v>
      </c>
      <c r="C13" s="7">
        <v>887434.89</v>
      </c>
      <c r="D13" s="7">
        <v>722877.43999999994</v>
      </c>
      <c r="E13" s="7">
        <v>942821.91</v>
      </c>
      <c r="F13" s="7">
        <v>1576123.19</v>
      </c>
      <c r="G13" s="7">
        <v>1396544.3</v>
      </c>
      <c r="H13" s="7">
        <v>1617638.17</v>
      </c>
      <c r="I13" s="7">
        <v>2226056.69</v>
      </c>
      <c r="J13" s="7">
        <v>1765452.56</v>
      </c>
      <c r="K13" s="7">
        <v>5689533.3099999996</v>
      </c>
      <c r="L13" s="8">
        <f t="shared" si="0"/>
        <v>16824482.460000001</v>
      </c>
    </row>
    <row r="14" spans="1:12" ht="19.95" customHeight="1" x14ac:dyDescent="0.25">
      <c r="A14" s="188"/>
      <c r="B14" s="4" t="s">
        <v>20</v>
      </c>
      <c r="C14" s="7">
        <v>105936.49</v>
      </c>
      <c r="D14" s="7">
        <v>85263.82</v>
      </c>
      <c r="E14" s="7">
        <v>104132.54</v>
      </c>
      <c r="F14" s="7">
        <v>169402.54</v>
      </c>
      <c r="G14" s="7">
        <v>154080.66</v>
      </c>
      <c r="H14" s="7">
        <v>174781.41</v>
      </c>
      <c r="I14" s="7">
        <v>229274.15</v>
      </c>
      <c r="J14" s="7">
        <v>196058.34</v>
      </c>
      <c r="K14" s="7">
        <v>667437.31999999995</v>
      </c>
      <c r="L14" s="8">
        <f t="shared" si="0"/>
        <v>1886367.27</v>
      </c>
    </row>
    <row r="15" spans="1:12" ht="19.95" customHeight="1" x14ac:dyDescent="0.25">
      <c r="A15" s="188"/>
      <c r="B15" s="4" t="s">
        <v>21</v>
      </c>
      <c r="C15" s="7">
        <v>37262.69</v>
      </c>
      <c r="D15" s="7">
        <v>30229.32</v>
      </c>
      <c r="E15" s="7">
        <v>39303.519999999997</v>
      </c>
      <c r="F15" s="7">
        <v>61184.84</v>
      </c>
      <c r="G15" s="7">
        <v>42461.04</v>
      </c>
      <c r="H15" s="7">
        <v>37682.1</v>
      </c>
      <c r="I15" s="7">
        <v>48869.15</v>
      </c>
      <c r="J15" s="7">
        <v>39988.699999999997</v>
      </c>
      <c r="K15" s="7">
        <v>99232.04</v>
      </c>
      <c r="L15" s="8">
        <f t="shared" si="0"/>
        <v>436213.4</v>
      </c>
    </row>
    <row r="16" spans="1:12" ht="19.95" customHeight="1" x14ac:dyDescent="0.25">
      <c r="A16" s="188"/>
      <c r="B16" s="4" t="s">
        <v>22</v>
      </c>
      <c r="C16" s="7">
        <v>213.83</v>
      </c>
      <c r="D16" s="7">
        <v>1.67</v>
      </c>
      <c r="E16" s="7">
        <v>4</v>
      </c>
      <c r="F16" s="7">
        <v>82.63</v>
      </c>
      <c r="G16" s="7">
        <v>56.76</v>
      </c>
      <c r="H16" s="7">
        <v>11.5</v>
      </c>
      <c r="I16" s="7">
        <v>0</v>
      </c>
      <c r="J16" s="7">
        <v>4</v>
      </c>
      <c r="K16" s="7">
        <v>90</v>
      </c>
      <c r="L16" s="8">
        <f t="shared" si="0"/>
        <v>464.39</v>
      </c>
    </row>
    <row r="17" spans="1:12" ht="19.5" customHeight="1" x14ac:dyDescent="0.25">
      <c r="A17" s="188"/>
      <c r="B17" s="4" t="s">
        <v>23</v>
      </c>
      <c r="C17" s="7">
        <v>63879.41</v>
      </c>
      <c r="D17" s="7">
        <v>39720.639999999999</v>
      </c>
      <c r="E17" s="7">
        <v>41379.19</v>
      </c>
      <c r="F17" s="7">
        <v>53089.99</v>
      </c>
      <c r="G17" s="7">
        <v>36312.28</v>
      </c>
      <c r="H17" s="7">
        <v>36290.629999999997</v>
      </c>
      <c r="I17" s="7">
        <v>40816.910000000003</v>
      </c>
      <c r="J17" s="7">
        <v>32619.83</v>
      </c>
      <c r="K17" s="7">
        <v>108112.37</v>
      </c>
      <c r="L17" s="8">
        <f t="shared" si="0"/>
        <v>452221.24999999994</v>
      </c>
    </row>
    <row r="18" spans="1:12" ht="19.5" customHeight="1" x14ac:dyDescent="0.25">
      <c r="A18" s="188"/>
      <c r="B18" s="4" t="s">
        <v>24</v>
      </c>
      <c r="C18" s="7">
        <v>78534.429999999993</v>
      </c>
      <c r="D18" s="7">
        <v>59346.64</v>
      </c>
      <c r="E18" s="7">
        <v>71048.009999999995</v>
      </c>
      <c r="F18" s="7">
        <v>108832.39</v>
      </c>
      <c r="G18" s="7">
        <v>76447.14</v>
      </c>
      <c r="H18" s="7">
        <v>87822.16</v>
      </c>
      <c r="I18" s="7">
        <v>107790.18</v>
      </c>
      <c r="J18" s="7">
        <v>77589.05</v>
      </c>
      <c r="K18" s="7">
        <v>149858.82</v>
      </c>
      <c r="L18" s="8">
        <f t="shared" si="0"/>
        <v>817268.82000000007</v>
      </c>
    </row>
    <row r="19" spans="1:12" ht="19.5" customHeight="1" x14ac:dyDescent="0.25">
      <c r="A19" s="9"/>
      <c r="B19" s="4" t="s">
        <v>25</v>
      </c>
      <c r="C19" s="7">
        <v>25253.535</v>
      </c>
      <c r="D19" s="7">
        <v>15485.235000000001</v>
      </c>
      <c r="E19" s="7">
        <v>13701.674999999999</v>
      </c>
      <c r="F19" s="7">
        <v>14840.495000000001</v>
      </c>
      <c r="G19" s="7">
        <v>7468.8950000000004</v>
      </c>
      <c r="H19" s="7">
        <v>5601.77</v>
      </c>
      <c r="I19" s="7">
        <v>5691.12</v>
      </c>
      <c r="J19" s="7">
        <v>4567.07</v>
      </c>
      <c r="K19" s="7">
        <v>1533.97</v>
      </c>
      <c r="L19" s="8">
        <f t="shared" si="0"/>
        <v>94143.765000000014</v>
      </c>
    </row>
    <row r="20" spans="1:12" ht="19.5" customHeight="1" x14ac:dyDescent="0.25">
      <c r="A20" s="9"/>
      <c r="B20" s="4" t="s">
        <v>26</v>
      </c>
      <c r="C20" s="7">
        <v>12923.33</v>
      </c>
      <c r="D20" s="7">
        <v>8488.24</v>
      </c>
      <c r="E20" s="7">
        <v>10167.09</v>
      </c>
      <c r="F20" s="7">
        <v>14459.54</v>
      </c>
      <c r="G20" s="7">
        <v>10335.58</v>
      </c>
      <c r="H20" s="7">
        <v>11470.24</v>
      </c>
      <c r="I20" s="7">
        <v>15757.96</v>
      </c>
      <c r="J20" s="7">
        <v>10233.790000000001</v>
      </c>
      <c r="K20" s="7">
        <v>30314.400000000001</v>
      </c>
      <c r="L20" s="8">
        <f t="shared" si="0"/>
        <v>124150.17000000001</v>
      </c>
    </row>
    <row r="21" spans="1:12" ht="19.5" customHeight="1" x14ac:dyDescent="0.25">
      <c r="A21" s="9"/>
      <c r="B21" s="4" t="s">
        <v>27</v>
      </c>
      <c r="C21" s="7">
        <v>0</v>
      </c>
      <c r="D21" s="7">
        <v>26.08</v>
      </c>
      <c r="E21" s="7">
        <v>341.69</v>
      </c>
      <c r="F21" s="7">
        <v>1165.27</v>
      </c>
      <c r="G21" s="7">
        <v>1257.6199999999999</v>
      </c>
      <c r="H21" s="7">
        <v>674.97</v>
      </c>
      <c r="I21" s="7">
        <v>2535.94</v>
      </c>
      <c r="J21" s="7">
        <v>454.07</v>
      </c>
      <c r="K21" s="7">
        <v>1592.58</v>
      </c>
      <c r="L21" s="8">
        <f t="shared" si="0"/>
        <v>8048.2199999999993</v>
      </c>
    </row>
    <row r="22" spans="1:12" s="10" customFormat="1" ht="21" customHeight="1" x14ac:dyDescent="0.25">
      <c r="B22" s="4" t="s">
        <v>28</v>
      </c>
      <c r="C22" s="7">
        <v>20.58</v>
      </c>
      <c r="D22" s="7">
        <v>21.96</v>
      </c>
      <c r="E22" s="7">
        <v>64.83</v>
      </c>
      <c r="F22" s="7">
        <v>58.53</v>
      </c>
      <c r="G22" s="7">
        <v>44.34</v>
      </c>
      <c r="H22" s="7">
        <v>75.62</v>
      </c>
      <c r="I22" s="7">
        <v>98.02</v>
      </c>
      <c r="J22" s="7">
        <v>92.05</v>
      </c>
      <c r="K22" s="7">
        <v>231.05</v>
      </c>
      <c r="L22" s="8">
        <f t="shared" si="0"/>
        <v>706.98</v>
      </c>
    </row>
    <row r="23" spans="1:12" s="10" customFormat="1" ht="21" customHeight="1" x14ac:dyDescent="0.25">
      <c r="B23" s="4" t="s">
        <v>29</v>
      </c>
      <c r="C23" s="7">
        <v>132</v>
      </c>
      <c r="D23" s="7">
        <v>0</v>
      </c>
      <c r="E23" s="7">
        <v>8.75</v>
      </c>
      <c r="F23" s="7">
        <v>29.99</v>
      </c>
      <c r="G23" s="7">
        <v>170.78</v>
      </c>
      <c r="H23" s="7">
        <v>567.66</v>
      </c>
      <c r="I23" s="7">
        <v>1006.78</v>
      </c>
      <c r="J23" s="7">
        <v>1435.42</v>
      </c>
      <c r="K23" s="7">
        <v>14519.67</v>
      </c>
      <c r="L23" s="8">
        <f t="shared" si="0"/>
        <v>17871.05</v>
      </c>
    </row>
    <row r="24" spans="1:12" s="10" customFormat="1" ht="21" hidden="1" customHeight="1" x14ac:dyDescent="0.25">
      <c r="B24" s="4" t="s">
        <v>233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8">
        <f t="shared" si="0"/>
        <v>0</v>
      </c>
    </row>
    <row r="25" spans="1:12" ht="21" customHeight="1" thickBot="1" x14ac:dyDescent="0.3">
      <c r="B25" s="11" t="s">
        <v>2</v>
      </c>
      <c r="C25" s="189">
        <f>SUM(C6:C24)</f>
        <v>1279007.165</v>
      </c>
      <c r="D25" s="189">
        <f t="shared" ref="D25:K25" si="1">SUM(D6:D24)</f>
        <v>1016452.6649999998</v>
      </c>
      <c r="E25" s="189">
        <f t="shared" si="1"/>
        <v>1297522.425</v>
      </c>
      <c r="F25" s="189">
        <f t="shared" si="1"/>
        <v>2133800.6150000002</v>
      </c>
      <c r="G25" s="189">
        <f t="shared" si="1"/>
        <v>1839831.4750000003</v>
      </c>
      <c r="H25" s="189">
        <f t="shared" si="1"/>
        <v>2108819.6500000004</v>
      </c>
      <c r="I25" s="189">
        <f t="shared" si="1"/>
        <v>2864207.31</v>
      </c>
      <c r="J25" s="189">
        <f t="shared" si="1"/>
        <v>2253263.9999999995</v>
      </c>
      <c r="K25" s="189">
        <f t="shared" si="1"/>
        <v>7105085.8799999999</v>
      </c>
      <c r="L25" s="12">
        <f t="shared" si="0"/>
        <v>21897991.185000002</v>
      </c>
    </row>
    <row r="26" spans="1:12" ht="13.8" thickTop="1" x14ac:dyDescent="0.25"/>
  </sheetData>
  <mergeCells count="4">
    <mergeCell ref="B1:L1"/>
    <mergeCell ref="B4:B5"/>
    <mergeCell ref="C4:K4"/>
    <mergeCell ref="L4:L5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fitToHeight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  <pageSetUpPr fitToPage="1"/>
  </sheetPr>
  <dimension ref="A1:L26"/>
  <sheetViews>
    <sheetView zoomScale="75" zoomScaleNormal="75" zoomScaleSheetLayoutView="80" workbookViewId="0">
      <selection activeCell="M12" sqref="M12"/>
    </sheetView>
  </sheetViews>
  <sheetFormatPr baseColWidth="10" defaultColWidth="8.88671875" defaultRowHeight="13.2" x14ac:dyDescent="0.25"/>
  <cols>
    <col min="1" max="1" width="11.44140625" customWidth="1"/>
    <col min="2" max="2" width="8.88671875" customWidth="1"/>
    <col min="3" max="10" width="11.33203125" customWidth="1"/>
    <col min="11" max="11" width="12.109375" customWidth="1"/>
    <col min="12" max="12" width="13.109375" bestFit="1" customWidth="1"/>
    <col min="13" max="14" width="18.5546875" customWidth="1"/>
    <col min="15" max="15" width="9.109375" customWidth="1"/>
  </cols>
  <sheetData>
    <row r="1" spans="1:12" ht="24.6" customHeight="1" x14ac:dyDescent="0.3">
      <c r="B1" s="242" t="s">
        <v>234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</row>
    <row r="2" spans="1:12" ht="21.6" customHeight="1" x14ac:dyDescent="0.25">
      <c r="B2" s="1" t="s">
        <v>197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6.75" customHeight="1" thickBot="1" x14ac:dyDescent="0.3">
      <c r="B3" s="1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0.100000000000001" customHeight="1" thickTop="1" x14ac:dyDescent="0.25">
      <c r="B4" s="244" t="s">
        <v>0</v>
      </c>
      <c r="C4" s="246" t="s">
        <v>1</v>
      </c>
      <c r="D4" s="247"/>
      <c r="E4" s="247"/>
      <c r="F4" s="247"/>
      <c r="G4" s="247"/>
      <c r="H4" s="247"/>
      <c r="I4" s="247"/>
      <c r="J4" s="247"/>
      <c r="K4" s="248"/>
      <c r="L4" s="249" t="s">
        <v>2</v>
      </c>
    </row>
    <row r="5" spans="1:12" ht="39.6" x14ac:dyDescent="0.25">
      <c r="B5" s="245"/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250"/>
    </row>
    <row r="6" spans="1:12" ht="19.95" customHeight="1" x14ac:dyDescent="0.25">
      <c r="A6" s="188"/>
      <c r="B6" s="4" t="s">
        <v>12</v>
      </c>
      <c r="C6" s="5">
        <v>27344.14</v>
      </c>
      <c r="D6" s="5">
        <v>22845.17</v>
      </c>
      <c r="E6" s="5">
        <v>30038.81</v>
      </c>
      <c r="F6" s="5">
        <v>53903.47</v>
      </c>
      <c r="G6" s="5">
        <v>48346.5</v>
      </c>
      <c r="H6" s="5">
        <v>58700.89</v>
      </c>
      <c r="I6" s="5">
        <v>77485</v>
      </c>
      <c r="J6" s="5">
        <v>52304.85</v>
      </c>
      <c r="K6" s="5">
        <v>141741.78</v>
      </c>
      <c r="L6" s="6">
        <f>SUM(C6:K6)</f>
        <v>512710.61</v>
      </c>
    </row>
    <row r="7" spans="1:12" ht="19.95" customHeight="1" x14ac:dyDescent="0.25">
      <c r="A7" s="188"/>
      <c r="B7" s="4" t="s">
        <v>13</v>
      </c>
      <c r="C7" s="7">
        <v>41620.89</v>
      </c>
      <c r="D7" s="7">
        <v>33347.32</v>
      </c>
      <c r="E7" s="7">
        <v>42764.32</v>
      </c>
      <c r="F7" s="7">
        <v>72265.73</v>
      </c>
      <c r="G7" s="7">
        <v>61131.6</v>
      </c>
      <c r="H7" s="7">
        <v>70364.28</v>
      </c>
      <c r="I7" s="7">
        <v>88370.45</v>
      </c>
      <c r="J7" s="7">
        <v>59242.66</v>
      </c>
      <c r="K7" s="7">
        <v>153655.66</v>
      </c>
      <c r="L7" s="8">
        <f t="shared" ref="L7:L25" si="0">SUM(C7:K7)</f>
        <v>622762.91</v>
      </c>
    </row>
    <row r="8" spans="1:12" ht="19.95" customHeight="1" x14ac:dyDescent="0.25">
      <c r="A8" s="188"/>
      <c r="B8" s="4" t="s">
        <v>14</v>
      </c>
      <c r="C8" s="7">
        <v>1067.32</v>
      </c>
      <c r="D8" s="7">
        <v>1975.07</v>
      </c>
      <c r="E8" s="7">
        <v>3502.27</v>
      </c>
      <c r="F8" s="7">
        <v>9242.59</v>
      </c>
      <c r="G8" s="7">
        <v>20558.060000000001</v>
      </c>
      <c r="H8" s="7">
        <v>39244.550000000003</v>
      </c>
      <c r="I8" s="7">
        <v>67078.11</v>
      </c>
      <c r="J8" s="7">
        <v>56429.18</v>
      </c>
      <c r="K8" s="7">
        <v>336615.1</v>
      </c>
      <c r="L8" s="8">
        <f t="shared" si="0"/>
        <v>535712.25</v>
      </c>
    </row>
    <row r="9" spans="1:12" ht="19.95" customHeight="1" x14ac:dyDescent="0.25">
      <c r="A9" s="188"/>
      <c r="B9" s="4" t="s">
        <v>15</v>
      </c>
      <c r="C9" s="7">
        <v>0</v>
      </c>
      <c r="D9" s="7">
        <v>6</v>
      </c>
      <c r="E9" s="7">
        <v>0</v>
      </c>
      <c r="F9" s="7">
        <v>5</v>
      </c>
      <c r="G9" s="7">
        <v>31.02</v>
      </c>
      <c r="H9" s="7">
        <v>9.1</v>
      </c>
      <c r="I9" s="7">
        <v>111.56</v>
      </c>
      <c r="J9" s="7">
        <v>9</v>
      </c>
      <c r="K9" s="7">
        <v>563.94000000000005</v>
      </c>
      <c r="L9" s="8">
        <f t="shared" si="0"/>
        <v>735.62000000000012</v>
      </c>
    </row>
    <row r="10" spans="1:12" ht="19.95" customHeight="1" x14ac:dyDescent="0.25">
      <c r="A10" s="188"/>
      <c r="B10" s="4" t="s">
        <v>16</v>
      </c>
      <c r="C10" s="7">
        <v>2</v>
      </c>
      <c r="D10" s="7">
        <v>0</v>
      </c>
      <c r="E10" s="7">
        <v>7.89</v>
      </c>
      <c r="F10" s="7">
        <v>15.85</v>
      </c>
      <c r="G10" s="7">
        <v>1</v>
      </c>
      <c r="H10" s="7">
        <v>0.36</v>
      </c>
      <c r="I10" s="7">
        <v>23.73</v>
      </c>
      <c r="J10" s="7">
        <v>26</v>
      </c>
      <c r="K10" s="7">
        <v>102.83</v>
      </c>
      <c r="L10" s="8">
        <f t="shared" si="0"/>
        <v>179.66</v>
      </c>
    </row>
    <row r="11" spans="1:12" ht="19.95" customHeight="1" x14ac:dyDescent="0.25">
      <c r="A11" s="188"/>
      <c r="B11" s="4" t="s">
        <v>17</v>
      </c>
      <c r="C11" s="7">
        <v>344.41</v>
      </c>
      <c r="D11" s="7">
        <v>680.04</v>
      </c>
      <c r="E11" s="7">
        <v>611.11</v>
      </c>
      <c r="F11" s="7">
        <v>1036.44</v>
      </c>
      <c r="G11" s="7">
        <v>981.67</v>
      </c>
      <c r="H11" s="7">
        <v>1300.69</v>
      </c>
      <c r="I11" s="7">
        <v>2541.58</v>
      </c>
      <c r="J11" s="7">
        <v>1669.77</v>
      </c>
      <c r="K11" s="7">
        <v>7441.04</v>
      </c>
      <c r="L11" s="8">
        <f t="shared" si="0"/>
        <v>16606.75</v>
      </c>
    </row>
    <row r="12" spans="1:12" ht="19.95" customHeight="1" x14ac:dyDescent="0.25">
      <c r="A12" s="188"/>
      <c r="B12" s="4" t="s">
        <v>18</v>
      </c>
      <c r="C12" s="7">
        <v>4450.66</v>
      </c>
      <c r="D12" s="7">
        <v>3918.34</v>
      </c>
      <c r="E12" s="7">
        <v>6003.76</v>
      </c>
      <c r="F12" s="7">
        <v>13385.52</v>
      </c>
      <c r="G12" s="7">
        <v>12168.5</v>
      </c>
      <c r="H12" s="7">
        <v>12919.62</v>
      </c>
      <c r="I12" s="7">
        <v>19616.189999999999</v>
      </c>
      <c r="J12" s="7">
        <v>13239.42</v>
      </c>
      <c r="K12" s="7">
        <v>48300.53</v>
      </c>
      <c r="L12" s="8">
        <f t="shared" si="0"/>
        <v>134002.53999999998</v>
      </c>
    </row>
    <row r="13" spans="1:12" ht="19.95" customHeight="1" x14ac:dyDescent="0.25">
      <c r="A13" s="188"/>
      <c r="B13" s="4" t="s">
        <v>19</v>
      </c>
      <c r="C13" s="7">
        <v>887518.41</v>
      </c>
      <c r="D13" s="7">
        <v>721146.11</v>
      </c>
      <c r="E13" s="7">
        <v>935028.5</v>
      </c>
      <c r="F13" s="7">
        <v>1555198.86</v>
      </c>
      <c r="G13" s="7">
        <v>1378021.04</v>
      </c>
      <c r="H13" s="7">
        <v>1602664.09</v>
      </c>
      <c r="I13" s="7">
        <v>2198869.11</v>
      </c>
      <c r="J13" s="7">
        <v>1737572.18</v>
      </c>
      <c r="K13" s="7">
        <v>5671465.9900000002</v>
      </c>
      <c r="L13" s="8">
        <f t="shared" si="0"/>
        <v>16687484.289999999</v>
      </c>
    </row>
    <row r="14" spans="1:12" ht="19.95" customHeight="1" x14ac:dyDescent="0.25">
      <c r="A14" s="188"/>
      <c r="B14" s="4" t="s">
        <v>20</v>
      </c>
      <c r="C14" s="7">
        <v>99573.58</v>
      </c>
      <c r="D14" s="7">
        <v>77599.11</v>
      </c>
      <c r="E14" s="7">
        <v>98732.44</v>
      </c>
      <c r="F14" s="7">
        <v>161007.35</v>
      </c>
      <c r="G14" s="7">
        <v>148286.70000000001</v>
      </c>
      <c r="H14" s="7">
        <v>169449.84</v>
      </c>
      <c r="I14" s="7">
        <v>221520.11</v>
      </c>
      <c r="J14" s="7">
        <v>184747.45</v>
      </c>
      <c r="K14" s="7">
        <v>681185.8</v>
      </c>
      <c r="L14" s="8">
        <f t="shared" si="0"/>
        <v>1842102.38</v>
      </c>
    </row>
    <row r="15" spans="1:12" ht="19.95" customHeight="1" x14ac:dyDescent="0.25">
      <c r="A15" s="188"/>
      <c r="B15" s="4" t="s">
        <v>21</v>
      </c>
      <c r="C15" s="7">
        <v>37594.639999999999</v>
      </c>
      <c r="D15" s="7">
        <v>29853.85</v>
      </c>
      <c r="E15" s="7">
        <v>39621.24</v>
      </c>
      <c r="F15" s="7">
        <v>61503.68</v>
      </c>
      <c r="G15" s="7">
        <v>42675.29</v>
      </c>
      <c r="H15" s="7">
        <v>37776.58</v>
      </c>
      <c r="I15" s="7">
        <v>48579.08</v>
      </c>
      <c r="J15" s="7">
        <v>35930.47</v>
      </c>
      <c r="K15" s="7">
        <v>97494.92</v>
      </c>
      <c r="L15" s="8">
        <f t="shared" si="0"/>
        <v>431029.74999999994</v>
      </c>
    </row>
    <row r="16" spans="1:12" ht="19.95" customHeight="1" x14ac:dyDescent="0.25">
      <c r="A16" s="188"/>
      <c r="B16" s="4" t="s">
        <v>22</v>
      </c>
      <c r="C16" s="7">
        <v>203.83</v>
      </c>
      <c r="D16" s="7">
        <v>0</v>
      </c>
      <c r="E16" s="7">
        <v>20.25</v>
      </c>
      <c r="F16" s="7">
        <v>69.88</v>
      </c>
      <c r="G16" s="7">
        <v>5.5</v>
      </c>
      <c r="H16" s="7">
        <v>0</v>
      </c>
      <c r="I16" s="7">
        <v>0</v>
      </c>
      <c r="J16" s="7">
        <v>0</v>
      </c>
      <c r="K16" s="7">
        <v>90.5</v>
      </c>
      <c r="L16" s="8">
        <f t="shared" si="0"/>
        <v>389.96000000000004</v>
      </c>
    </row>
    <row r="17" spans="1:12" ht="19.5" customHeight="1" x14ac:dyDescent="0.25">
      <c r="A17" s="188"/>
      <c r="B17" s="4" t="s">
        <v>23</v>
      </c>
      <c r="C17" s="7">
        <v>32391.65</v>
      </c>
      <c r="D17" s="7">
        <v>23946.51</v>
      </c>
      <c r="E17" s="7">
        <v>25526.47</v>
      </c>
      <c r="F17" s="7">
        <v>35898.31</v>
      </c>
      <c r="G17" s="7">
        <v>29278.19</v>
      </c>
      <c r="H17" s="7">
        <v>30807.41</v>
      </c>
      <c r="I17" s="7">
        <v>36416.81</v>
      </c>
      <c r="J17" s="7">
        <v>30062.06</v>
      </c>
      <c r="K17" s="7">
        <v>100438.24</v>
      </c>
      <c r="L17" s="8">
        <f t="shared" si="0"/>
        <v>344765.65</v>
      </c>
    </row>
    <row r="18" spans="1:12" ht="19.5" customHeight="1" x14ac:dyDescent="0.25">
      <c r="A18" s="188"/>
      <c r="B18" s="4" t="s">
        <v>24</v>
      </c>
      <c r="C18" s="7">
        <v>103576.29</v>
      </c>
      <c r="D18" s="7">
        <v>75585.78</v>
      </c>
      <c r="E18" s="7">
        <v>91035.08</v>
      </c>
      <c r="F18" s="7">
        <v>136991.04000000001</v>
      </c>
      <c r="G18" s="7">
        <v>95820.73</v>
      </c>
      <c r="H18" s="7">
        <v>111440.12</v>
      </c>
      <c r="I18" s="7">
        <v>127418.73</v>
      </c>
      <c r="J18" s="7">
        <v>100260.39</v>
      </c>
      <c r="K18" s="7">
        <v>171616.55</v>
      </c>
      <c r="L18" s="8">
        <f t="shared" si="0"/>
        <v>1013744.71</v>
      </c>
    </row>
    <row r="19" spans="1:12" ht="19.5" customHeight="1" x14ac:dyDescent="0.25">
      <c r="A19" s="9"/>
      <c r="B19" s="4" t="s">
        <v>25</v>
      </c>
      <c r="C19" s="7">
        <v>58524.33</v>
      </c>
      <c r="D19" s="7">
        <v>35541.99</v>
      </c>
      <c r="E19" s="7">
        <v>35086.834999999999</v>
      </c>
      <c r="F19" s="7">
        <v>34116.269999999997</v>
      </c>
      <c r="G19" s="7">
        <v>20067.615000000002</v>
      </c>
      <c r="H19" s="7">
        <v>11957.995000000001</v>
      </c>
      <c r="I19" s="7">
        <v>13098.69</v>
      </c>
      <c r="J19" s="7">
        <v>8933.8050000000003</v>
      </c>
      <c r="K19" s="7">
        <v>3173.34</v>
      </c>
      <c r="L19" s="8">
        <f t="shared" si="0"/>
        <v>220500.86999999997</v>
      </c>
    </row>
    <row r="20" spans="1:12" ht="19.5" customHeight="1" x14ac:dyDescent="0.25">
      <c r="A20" s="9"/>
      <c r="B20" s="4" t="s">
        <v>26</v>
      </c>
      <c r="C20" s="7">
        <v>6979.96</v>
      </c>
      <c r="D20" s="7">
        <v>5020.91</v>
      </c>
      <c r="E20" s="7">
        <v>5621.52</v>
      </c>
      <c r="F20" s="7">
        <v>9131.73</v>
      </c>
      <c r="G20" s="7">
        <v>7441.73</v>
      </c>
      <c r="H20" s="7">
        <v>8496.2900000000009</v>
      </c>
      <c r="I20" s="7">
        <v>11596.28</v>
      </c>
      <c r="J20" s="7">
        <v>8194.34</v>
      </c>
      <c r="K20" s="7">
        <v>24203.54</v>
      </c>
      <c r="L20" s="8">
        <f t="shared" si="0"/>
        <v>86686.299999999988</v>
      </c>
    </row>
    <row r="21" spans="1:12" ht="19.5" customHeight="1" x14ac:dyDescent="0.25">
      <c r="A21" s="9"/>
      <c r="B21" s="4" t="s">
        <v>27</v>
      </c>
      <c r="C21" s="7">
        <v>0</v>
      </c>
      <c r="D21" s="7">
        <v>22.66</v>
      </c>
      <c r="E21" s="7">
        <v>238.65</v>
      </c>
      <c r="F21" s="7">
        <v>1191.99</v>
      </c>
      <c r="G21" s="7">
        <v>1136.51</v>
      </c>
      <c r="H21" s="7">
        <v>520.94000000000005</v>
      </c>
      <c r="I21" s="7">
        <v>2679.71</v>
      </c>
      <c r="J21" s="7">
        <v>277.36</v>
      </c>
      <c r="K21" s="7">
        <v>1290.43</v>
      </c>
      <c r="L21" s="8">
        <f t="shared" si="0"/>
        <v>7358.25</v>
      </c>
    </row>
    <row r="22" spans="1:12" ht="19.5" customHeight="1" x14ac:dyDescent="0.25">
      <c r="A22" s="9"/>
      <c r="B22" s="4" t="s">
        <v>28</v>
      </c>
      <c r="C22" s="7">
        <v>38.58</v>
      </c>
      <c r="D22" s="7">
        <v>37.61</v>
      </c>
      <c r="E22" s="7">
        <v>49.34</v>
      </c>
      <c r="F22" s="7">
        <v>87.38</v>
      </c>
      <c r="G22" s="7">
        <v>71.900000000000006</v>
      </c>
      <c r="H22" s="7">
        <v>114.84</v>
      </c>
      <c r="I22" s="7">
        <v>165.7</v>
      </c>
      <c r="J22" s="7">
        <v>143.36000000000001</v>
      </c>
      <c r="K22" s="7">
        <v>269.38</v>
      </c>
      <c r="L22" s="8">
        <f t="shared" si="0"/>
        <v>978.08999999999992</v>
      </c>
    </row>
    <row r="23" spans="1:12" ht="19.5" customHeight="1" x14ac:dyDescent="0.25">
      <c r="A23" s="9"/>
      <c r="B23" s="4" t="s">
        <v>29</v>
      </c>
      <c r="C23" s="7">
        <v>132</v>
      </c>
      <c r="D23" s="7">
        <v>0</v>
      </c>
      <c r="E23" s="7">
        <v>3</v>
      </c>
      <c r="F23" s="7">
        <v>14</v>
      </c>
      <c r="G23" s="7">
        <v>185.54</v>
      </c>
      <c r="H23" s="7">
        <v>624.82000000000005</v>
      </c>
      <c r="I23" s="7">
        <v>1107.3800000000001</v>
      </c>
      <c r="J23" s="7">
        <v>1629.93</v>
      </c>
      <c r="K23" s="7">
        <v>16692.03</v>
      </c>
      <c r="L23" s="8">
        <f t="shared" si="0"/>
        <v>20388.699999999997</v>
      </c>
    </row>
    <row r="24" spans="1:12" ht="19.5" hidden="1" customHeight="1" x14ac:dyDescent="0.25">
      <c r="A24" s="9"/>
      <c r="B24" s="4" t="s">
        <v>233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8">
        <f t="shared" si="0"/>
        <v>0</v>
      </c>
    </row>
    <row r="25" spans="1:12" s="10" customFormat="1" ht="21" customHeight="1" thickBot="1" x14ac:dyDescent="0.3">
      <c r="B25" s="11" t="s">
        <v>2</v>
      </c>
      <c r="C25" s="189">
        <f>SUM(C6:C24)</f>
        <v>1301362.6900000002</v>
      </c>
      <c r="D25" s="189">
        <f t="shared" ref="D25:K25" si="1">SUM(D6:D24)</f>
        <v>1031526.4700000001</v>
      </c>
      <c r="E25" s="189">
        <f t="shared" si="1"/>
        <v>1313891.4850000001</v>
      </c>
      <c r="F25" s="189">
        <f t="shared" si="1"/>
        <v>2145065.0900000003</v>
      </c>
      <c r="G25" s="189">
        <f t="shared" si="1"/>
        <v>1866209.095</v>
      </c>
      <c r="H25" s="189">
        <f t="shared" si="1"/>
        <v>2156392.415</v>
      </c>
      <c r="I25" s="189">
        <f t="shared" si="1"/>
        <v>2916678.2199999997</v>
      </c>
      <c r="J25" s="189">
        <f t="shared" si="1"/>
        <v>2290672.2250000006</v>
      </c>
      <c r="K25" s="189">
        <f t="shared" si="1"/>
        <v>7456341.5999999996</v>
      </c>
      <c r="L25" s="12">
        <f t="shared" si="0"/>
        <v>22478139.289999999</v>
      </c>
    </row>
    <row r="26" spans="1:12" ht="13.8" thickTop="1" x14ac:dyDescent="0.25"/>
  </sheetData>
  <mergeCells count="4">
    <mergeCell ref="B1:L1"/>
    <mergeCell ref="B4:B5"/>
    <mergeCell ref="C4:K4"/>
    <mergeCell ref="L4:L5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fitToHeight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  <pageSetUpPr fitToPage="1"/>
  </sheetPr>
  <dimension ref="A1:L26"/>
  <sheetViews>
    <sheetView zoomScale="80" zoomScaleNormal="80" zoomScaleSheetLayoutView="80" workbookViewId="0">
      <selection activeCell="J18" sqref="J18"/>
    </sheetView>
  </sheetViews>
  <sheetFormatPr baseColWidth="10" defaultColWidth="8.88671875" defaultRowHeight="13.2" x14ac:dyDescent="0.25"/>
  <cols>
    <col min="1" max="1" width="11.44140625" customWidth="1"/>
    <col min="2" max="2" width="8.88671875" customWidth="1"/>
    <col min="3" max="10" width="11.33203125" customWidth="1"/>
    <col min="11" max="11" width="12.109375" customWidth="1"/>
    <col min="12" max="12" width="13.109375" bestFit="1" customWidth="1"/>
    <col min="13" max="14" width="18.5546875" customWidth="1"/>
    <col min="15" max="15" width="9.109375" customWidth="1"/>
  </cols>
  <sheetData>
    <row r="1" spans="1:12" ht="24.6" customHeight="1" x14ac:dyDescent="0.3">
      <c r="B1" s="242" t="s">
        <v>235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</row>
    <row r="2" spans="1:12" ht="21.6" customHeight="1" x14ac:dyDescent="0.25">
      <c r="B2" s="1" t="s">
        <v>198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6.75" customHeight="1" thickBot="1" x14ac:dyDescent="0.3">
      <c r="B3" s="1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0.100000000000001" customHeight="1" thickTop="1" x14ac:dyDescent="0.25">
      <c r="B4" s="244" t="s">
        <v>0</v>
      </c>
      <c r="C4" s="246" t="s">
        <v>1</v>
      </c>
      <c r="D4" s="247"/>
      <c r="E4" s="247"/>
      <c r="F4" s="247"/>
      <c r="G4" s="247"/>
      <c r="H4" s="247"/>
      <c r="I4" s="247"/>
      <c r="J4" s="247"/>
      <c r="K4" s="248"/>
      <c r="L4" s="249" t="s">
        <v>2</v>
      </c>
    </row>
    <row r="5" spans="1:12" ht="39.6" x14ac:dyDescent="0.25">
      <c r="B5" s="245"/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250"/>
    </row>
    <row r="6" spans="1:12" ht="19.95" customHeight="1" x14ac:dyDescent="0.25">
      <c r="A6" s="188"/>
      <c r="B6" s="4" t="s">
        <v>12</v>
      </c>
      <c r="C6" s="5">
        <v>106938.83</v>
      </c>
      <c r="D6" s="5">
        <v>90373.12000000001</v>
      </c>
      <c r="E6" s="5">
        <v>122060.67</v>
      </c>
      <c r="F6" s="5">
        <v>221234.36</v>
      </c>
      <c r="G6" s="5">
        <v>195082.02000000002</v>
      </c>
      <c r="H6" s="5">
        <v>241010.28000000003</v>
      </c>
      <c r="I6" s="5">
        <v>315741.13</v>
      </c>
      <c r="J6" s="5">
        <v>213837.04</v>
      </c>
      <c r="K6" s="5">
        <v>576233.22</v>
      </c>
      <c r="L6" s="6">
        <f>SUM(C6:K6)</f>
        <v>2082510.6700000002</v>
      </c>
    </row>
    <row r="7" spans="1:12" ht="19.95" customHeight="1" x14ac:dyDescent="0.25">
      <c r="A7" s="188"/>
      <c r="B7" s="4" t="s">
        <v>13</v>
      </c>
      <c r="C7" s="7">
        <v>161954.53000000003</v>
      </c>
      <c r="D7" s="7">
        <v>130161.1</v>
      </c>
      <c r="E7" s="7">
        <v>168389.88</v>
      </c>
      <c r="F7" s="7">
        <v>290544.35000000003</v>
      </c>
      <c r="G7" s="7">
        <v>240292.73</v>
      </c>
      <c r="H7" s="7">
        <v>280024.43000000005</v>
      </c>
      <c r="I7" s="7">
        <v>352380.78</v>
      </c>
      <c r="J7" s="7">
        <v>240185.31</v>
      </c>
      <c r="K7" s="7">
        <v>613729.32000000007</v>
      </c>
      <c r="L7" s="8">
        <f>SUM(C7:K7)</f>
        <v>2477662.4300000002</v>
      </c>
    </row>
    <row r="8" spans="1:12" ht="19.95" customHeight="1" x14ac:dyDescent="0.25">
      <c r="A8" s="188"/>
      <c r="B8" s="4" t="s">
        <v>14</v>
      </c>
      <c r="C8" s="7">
        <v>2068.59</v>
      </c>
      <c r="D8" s="7">
        <v>4161.26</v>
      </c>
      <c r="E8" s="7">
        <v>7897.68</v>
      </c>
      <c r="F8" s="7">
        <v>22254.61</v>
      </c>
      <c r="G8" s="7">
        <v>47984.12</v>
      </c>
      <c r="H8" s="7">
        <v>100959.75</v>
      </c>
      <c r="I8" s="7">
        <v>174811.66999999998</v>
      </c>
      <c r="J8" s="7">
        <v>139594.75999999998</v>
      </c>
      <c r="K8" s="7">
        <v>855112.27</v>
      </c>
      <c r="L8" s="8">
        <f t="shared" ref="L8:L23" si="0">SUM(C8:K8)</f>
        <v>1354844.71</v>
      </c>
    </row>
    <row r="9" spans="1:12" ht="19.95" customHeight="1" x14ac:dyDescent="0.25">
      <c r="A9" s="188"/>
      <c r="B9" s="4" t="s">
        <v>15</v>
      </c>
      <c r="C9" s="7">
        <v>5.83</v>
      </c>
      <c r="D9" s="7">
        <v>130</v>
      </c>
      <c r="E9" s="7">
        <v>1</v>
      </c>
      <c r="F9" s="7">
        <v>61.34</v>
      </c>
      <c r="G9" s="7">
        <v>105.32</v>
      </c>
      <c r="H9" s="7">
        <v>36.800000000000004</v>
      </c>
      <c r="I9" s="7">
        <v>517.67000000000007</v>
      </c>
      <c r="J9" s="7">
        <v>35.5</v>
      </c>
      <c r="K9" s="7">
        <v>1505.0300000000002</v>
      </c>
      <c r="L9" s="8">
        <f t="shared" si="0"/>
        <v>2398.4900000000002</v>
      </c>
    </row>
    <row r="10" spans="1:12" ht="19.95" customHeight="1" x14ac:dyDescent="0.25">
      <c r="A10" s="188"/>
      <c r="B10" s="4" t="s">
        <v>16</v>
      </c>
      <c r="C10" s="7">
        <v>2</v>
      </c>
      <c r="D10" s="7">
        <v>4</v>
      </c>
      <c r="E10" s="7">
        <v>43.44</v>
      </c>
      <c r="F10" s="7">
        <v>70.47</v>
      </c>
      <c r="G10" s="7">
        <v>15.02</v>
      </c>
      <c r="H10" s="7">
        <v>39.79</v>
      </c>
      <c r="I10" s="7">
        <v>80.78</v>
      </c>
      <c r="J10" s="7">
        <v>60</v>
      </c>
      <c r="K10" s="7">
        <v>390.9</v>
      </c>
      <c r="L10" s="8">
        <f t="shared" si="0"/>
        <v>706.4</v>
      </c>
    </row>
    <row r="11" spans="1:12" ht="19.95" customHeight="1" x14ac:dyDescent="0.25">
      <c r="A11" s="188"/>
      <c r="B11" s="4" t="s">
        <v>17</v>
      </c>
      <c r="C11" s="7">
        <v>1302.17</v>
      </c>
      <c r="D11" s="7">
        <v>2728.06</v>
      </c>
      <c r="E11" s="7">
        <v>2420.16</v>
      </c>
      <c r="F11" s="7">
        <v>4127.1399999999994</v>
      </c>
      <c r="G11" s="7">
        <v>4242</v>
      </c>
      <c r="H11" s="7">
        <v>5054.32</v>
      </c>
      <c r="I11" s="7">
        <v>9273.23</v>
      </c>
      <c r="J11" s="7">
        <v>6712.5499999999993</v>
      </c>
      <c r="K11" s="7">
        <v>28497.4</v>
      </c>
      <c r="L11" s="8">
        <f t="shared" si="0"/>
        <v>64357.03</v>
      </c>
    </row>
    <row r="12" spans="1:12" ht="19.95" customHeight="1" x14ac:dyDescent="0.25">
      <c r="A12" s="188"/>
      <c r="B12" s="4" t="s">
        <v>18</v>
      </c>
      <c r="C12" s="7">
        <v>17833.7</v>
      </c>
      <c r="D12" s="7">
        <v>16599.5</v>
      </c>
      <c r="E12" s="7">
        <v>25326.86</v>
      </c>
      <c r="F12" s="7">
        <v>58788.960000000006</v>
      </c>
      <c r="G12" s="7">
        <v>52417.270000000004</v>
      </c>
      <c r="H12" s="7">
        <v>53216.840000000004</v>
      </c>
      <c r="I12" s="7">
        <v>85838.09</v>
      </c>
      <c r="J12" s="7">
        <v>52305.14</v>
      </c>
      <c r="K12" s="7">
        <v>194497.92000000001</v>
      </c>
      <c r="L12" s="8">
        <f t="shared" si="0"/>
        <v>556824.28</v>
      </c>
    </row>
    <row r="13" spans="1:12" ht="19.95" customHeight="1" x14ac:dyDescent="0.25">
      <c r="A13" s="188"/>
      <c r="B13" s="4" t="s">
        <v>19</v>
      </c>
      <c r="C13" s="7">
        <v>3545282.2800000003</v>
      </c>
      <c r="D13" s="7">
        <v>2911106.1999999997</v>
      </c>
      <c r="E13" s="7">
        <v>3781263.0900000003</v>
      </c>
      <c r="F13" s="7">
        <v>6316115.4200000009</v>
      </c>
      <c r="G13" s="7">
        <v>5591924.0899999999</v>
      </c>
      <c r="H13" s="7">
        <v>6500795.4199999999</v>
      </c>
      <c r="I13" s="7">
        <v>8938084.6899999995</v>
      </c>
      <c r="J13" s="7">
        <v>7066692.129999999</v>
      </c>
      <c r="K13" s="7">
        <v>22936838.880000003</v>
      </c>
      <c r="L13" s="8">
        <f t="shared" si="0"/>
        <v>67588102.199999988</v>
      </c>
    </row>
    <row r="14" spans="1:12" ht="19.95" customHeight="1" x14ac:dyDescent="0.25">
      <c r="A14" s="188"/>
      <c r="B14" s="4" t="s">
        <v>20</v>
      </c>
      <c r="C14" s="7">
        <v>391449.07</v>
      </c>
      <c r="D14" s="7">
        <v>317346.52999999997</v>
      </c>
      <c r="E14" s="7">
        <v>408011.29</v>
      </c>
      <c r="F14" s="7">
        <v>654584.65</v>
      </c>
      <c r="G14" s="7">
        <v>592785.56000000006</v>
      </c>
      <c r="H14" s="7">
        <v>668459.39</v>
      </c>
      <c r="I14" s="7">
        <v>887294.11</v>
      </c>
      <c r="J14" s="7">
        <v>740509.85000000009</v>
      </c>
      <c r="K14" s="7">
        <v>2717899.6100000003</v>
      </c>
      <c r="L14" s="8">
        <f t="shared" si="0"/>
        <v>7378340.0600000005</v>
      </c>
    </row>
    <row r="15" spans="1:12" ht="19.95" customHeight="1" x14ac:dyDescent="0.25">
      <c r="A15" s="188"/>
      <c r="B15" s="4" t="s">
        <v>21</v>
      </c>
      <c r="C15" s="7">
        <v>152602.35</v>
      </c>
      <c r="D15" s="7">
        <v>124177.17000000001</v>
      </c>
      <c r="E15" s="7">
        <v>159469.49</v>
      </c>
      <c r="F15" s="7">
        <v>254537.06999999998</v>
      </c>
      <c r="G15" s="7">
        <v>168272.94</v>
      </c>
      <c r="H15" s="7">
        <v>153840.37</v>
      </c>
      <c r="I15" s="7">
        <v>196797.22999999998</v>
      </c>
      <c r="J15" s="7">
        <v>155609.79999999999</v>
      </c>
      <c r="K15" s="7">
        <v>404025.74</v>
      </c>
      <c r="L15" s="8">
        <f t="shared" si="0"/>
        <v>1769332.1600000001</v>
      </c>
    </row>
    <row r="16" spans="1:12" ht="19.95" customHeight="1" x14ac:dyDescent="0.25">
      <c r="A16" s="188"/>
      <c r="B16" s="4" t="s">
        <v>22</v>
      </c>
      <c r="C16" s="7">
        <v>819.50000000000011</v>
      </c>
      <c r="D16" s="7">
        <v>65.67</v>
      </c>
      <c r="E16" s="7">
        <v>29.25</v>
      </c>
      <c r="F16" s="7">
        <v>436.39</v>
      </c>
      <c r="G16" s="7">
        <v>93.1</v>
      </c>
      <c r="H16" s="7">
        <v>11.5</v>
      </c>
      <c r="I16" s="7">
        <v>26.759999999999998</v>
      </c>
      <c r="J16" s="7">
        <v>5</v>
      </c>
      <c r="K16" s="7">
        <v>356.5</v>
      </c>
      <c r="L16" s="8">
        <f t="shared" si="0"/>
        <v>1843.6699999999998</v>
      </c>
    </row>
    <row r="17" spans="1:12" ht="19.5" customHeight="1" x14ac:dyDescent="0.25">
      <c r="A17" s="188"/>
      <c r="B17" s="4" t="s">
        <v>23</v>
      </c>
      <c r="C17" s="7">
        <v>133796.41</v>
      </c>
      <c r="D17" s="7">
        <v>91657.34</v>
      </c>
      <c r="E17" s="7">
        <v>100943.45</v>
      </c>
      <c r="F17" s="7">
        <v>137707.18</v>
      </c>
      <c r="G17" s="7">
        <v>107408.57</v>
      </c>
      <c r="H17" s="7">
        <v>110771.15</v>
      </c>
      <c r="I17" s="7">
        <v>134596.12</v>
      </c>
      <c r="J17" s="7">
        <v>108227.02</v>
      </c>
      <c r="K17" s="7">
        <v>359441.83</v>
      </c>
      <c r="L17" s="8">
        <f t="shared" si="0"/>
        <v>1284549.07</v>
      </c>
    </row>
    <row r="18" spans="1:12" ht="19.5" customHeight="1" x14ac:dyDescent="0.25">
      <c r="A18" s="188"/>
      <c r="B18" s="4" t="s">
        <v>24</v>
      </c>
      <c r="C18" s="7">
        <v>421948.85</v>
      </c>
      <c r="D18" s="7">
        <v>320927.08999999997</v>
      </c>
      <c r="E18" s="7">
        <v>384826.07</v>
      </c>
      <c r="F18" s="7">
        <v>591572.02</v>
      </c>
      <c r="G18" s="7">
        <v>414524.67</v>
      </c>
      <c r="H18" s="7">
        <v>467439.35999999999</v>
      </c>
      <c r="I18" s="7">
        <v>572416.33000000007</v>
      </c>
      <c r="J18" s="7">
        <v>453117.75</v>
      </c>
      <c r="K18" s="7">
        <v>778579.88000000012</v>
      </c>
      <c r="L18" s="8">
        <f t="shared" si="0"/>
        <v>4405352.0200000005</v>
      </c>
    </row>
    <row r="19" spans="1:12" ht="19.5" customHeight="1" x14ac:dyDescent="0.25">
      <c r="A19" s="9"/>
      <c r="B19" s="4" t="s">
        <v>25</v>
      </c>
      <c r="C19" s="7">
        <v>232028.56</v>
      </c>
      <c r="D19" s="7">
        <v>154441.155</v>
      </c>
      <c r="E19" s="7">
        <v>153284.81</v>
      </c>
      <c r="F19" s="7">
        <v>166871.64499999999</v>
      </c>
      <c r="G19" s="7">
        <v>99459.44</v>
      </c>
      <c r="H19" s="7">
        <v>67355.164999999994</v>
      </c>
      <c r="I19" s="7">
        <v>65507.465000000004</v>
      </c>
      <c r="J19" s="7">
        <v>50104.31</v>
      </c>
      <c r="K19" s="7">
        <v>15861.784999999998</v>
      </c>
      <c r="L19" s="8">
        <f t="shared" si="0"/>
        <v>1004914.3349999998</v>
      </c>
    </row>
    <row r="20" spans="1:12" ht="19.5" customHeight="1" x14ac:dyDescent="0.25">
      <c r="A20" s="9"/>
      <c r="B20" s="4" t="s">
        <v>26</v>
      </c>
      <c r="C20" s="7">
        <v>22114.37</v>
      </c>
      <c r="D20" s="7">
        <v>14893.41</v>
      </c>
      <c r="E20" s="7">
        <v>17177.560000000001</v>
      </c>
      <c r="F20" s="7">
        <v>25517.14</v>
      </c>
      <c r="G20" s="7">
        <v>19212.27</v>
      </c>
      <c r="H20" s="7">
        <v>21550</v>
      </c>
      <c r="I20" s="7">
        <v>29529.57</v>
      </c>
      <c r="J20" s="7">
        <v>19643.72</v>
      </c>
      <c r="K20" s="7">
        <v>60132.770000000004</v>
      </c>
      <c r="L20" s="8">
        <f t="shared" si="0"/>
        <v>229770.81</v>
      </c>
    </row>
    <row r="21" spans="1:12" ht="19.5" customHeight="1" x14ac:dyDescent="0.25">
      <c r="A21" s="9"/>
      <c r="B21" s="4" t="s">
        <v>27</v>
      </c>
      <c r="C21" s="7">
        <v>0</v>
      </c>
      <c r="D21" s="7">
        <v>185.01000000000002</v>
      </c>
      <c r="E21" s="7">
        <v>989.52</v>
      </c>
      <c r="F21" s="7">
        <v>4618.28</v>
      </c>
      <c r="G21" s="7">
        <v>4570.62</v>
      </c>
      <c r="H21" s="7">
        <v>2507.9499999999998</v>
      </c>
      <c r="I21" s="7">
        <v>10477.369999999999</v>
      </c>
      <c r="J21" s="7">
        <v>1485.2399999999998</v>
      </c>
      <c r="K21" s="7">
        <v>6666.3</v>
      </c>
      <c r="L21" s="8">
        <f t="shared" si="0"/>
        <v>31500.289999999997</v>
      </c>
    </row>
    <row r="22" spans="1:12" ht="19.5" customHeight="1" x14ac:dyDescent="0.25">
      <c r="A22" s="9"/>
      <c r="B22" s="4" t="s">
        <v>28</v>
      </c>
      <c r="C22" s="7">
        <v>115.71</v>
      </c>
      <c r="D22" s="7">
        <v>127.39</v>
      </c>
      <c r="E22" s="7">
        <v>227.26000000000002</v>
      </c>
      <c r="F22" s="7">
        <v>302.52999999999997</v>
      </c>
      <c r="G22" s="7">
        <v>247.33</v>
      </c>
      <c r="H22" s="7">
        <v>401.62</v>
      </c>
      <c r="I22" s="7">
        <v>535.05999999999995</v>
      </c>
      <c r="J22" s="7">
        <v>364.77000000000004</v>
      </c>
      <c r="K22" s="7">
        <v>853.20999999999992</v>
      </c>
      <c r="L22" s="8">
        <f t="shared" si="0"/>
        <v>3174.88</v>
      </c>
    </row>
    <row r="23" spans="1:12" ht="19.5" customHeight="1" x14ac:dyDescent="0.25">
      <c r="A23" s="9"/>
      <c r="B23" s="4" t="s">
        <v>29</v>
      </c>
      <c r="C23" s="7">
        <v>522</v>
      </c>
      <c r="D23" s="7">
        <v>3.01</v>
      </c>
      <c r="E23" s="7">
        <v>17.75</v>
      </c>
      <c r="F23" s="7">
        <v>299.08</v>
      </c>
      <c r="G23" s="7">
        <v>996.23</v>
      </c>
      <c r="H23" s="7">
        <v>2823.78</v>
      </c>
      <c r="I23" s="7">
        <v>4623.83</v>
      </c>
      <c r="J23" s="7">
        <v>5426.67</v>
      </c>
      <c r="K23" s="7">
        <v>60444.979999999996</v>
      </c>
      <c r="L23" s="8">
        <f t="shared" si="0"/>
        <v>75157.33</v>
      </c>
    </row>
    <row r="24" spans="1:12" ht="19.5" hidden="1" customHeight="1" x14ac:dyDescent="0.25">
      <c r="A24" s="9"/>
      <c r="B24" s="4" t="s">
        <v>233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4">
        <v>0</v>
      </c>
    </row>
    <row r="25" spans="1:12" s="10" customFormat="1" ht="21" customHeight="1" thickBot="1" x14ac:dyDescent="0.3">
      <c r="B25" s="11" t="s">
        <v>2</v>
      </c>
      <c r="C25" s="189">
        <f>SUM(C6:C23)</f>
        <v>5190784.7499999991</v>
      </c>
      <c r="D25" s="189">
        <f t="shared" ref="D25:L25" si="1">SUM(D6:D23)</f>
        <v>4179087.0149999987</v>
      </c>
      <c r="E25" s="189">
        <f t="shared" si="1"/>
        <v>5332379.2299999995</v>
      </c>
      <c r="F25" s="189">
        <f t="shared" si="1"/>
        <v>8749642.6349999998</v>
      </c>
      <c r="G25" s="189">
        <f t="shared" si="1"/>
        <v>7539633.3000000017</v>
      </c>
      <c r="H25" s="189">
        <f t="shared" si="1"/>
        <v>8676297.9149999972</v>
      </c>
      <c r="I25" s="189">
        <f t="shared" si="1"/>
        <v>11778531.884999998</v>
      </c>
      <c r="J25" s="189">
        <f t="shared" si="1"/>
        <v>9253916.5600000005</v>
      </c>
      <c r="K25" s="189">
        <f t="shared" si="1"/>
        <v>29611067.544999998</v>
      </c>
      <c r="L25" s="12">
        <f t="shared" si="1"/>
        <v>90311340.834999979</v>
      </c>
    </row>
    <row r="26" spans="1:12" ht="13.8" thickTop="1" x14ac:dyDescent="0.25"/>
  </sheetData>
  <mergeCells count="4">
    <mergeCell ref="B1:L1"/>
    <mergeCell ref="B4:B5"/>
    <mergeCell ref="C4:K4"/>
    <mergeCell ref="L4:L5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fitToHeight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</sheetPr>
  <dimension ref="A1:X85"/>
  <sheetViews>
    <sheetView zoomScale="55" zoomScaleNormal="55" zoomScaleSheetLayoutView="55" workbookViewId="0">
      <selection activeCell="B8" sqref="B8:C79"/>
    </sheetView>
  </sheetViews>
  <sheetFormatPr baseColWidth="10" defaultColWidth="8.88671875" defaultRowHeight="15.6" x14ac:dyDescent="0.25"/>
  <cols>
    <col min="1" max="1" width="8.88671875" style="26"/>
    <col min="2" max="2" width="5.5546875" style="16" customWidth="1"/>
    <col min="3" max="3" width="85.6640625" style="58" customWidth="1"/>
    <col min="4" max="21" width="12.88671875" style="59" customWidth="1"/>
    <col min="22" max="22" width="12.88671875" style="59" hidden="1" customWidth="1"/>
    <col min="23" max="23" width="14.109375" style="60" customWidth="1"/>
    <col min="24" max="24" width="12.6640625" style="28" customWidth="1"/>
    <col min="25" max="32" width="12.6640625" style="26" customWidth="1"/>
    <col min="33" max="247" width="8.88671875" style="26" customWidth="1"/>
    <col min="248" max="16384" width="8.88671875" style="26"/>
  </cols>
  <sheetData>
    <row r="1" spans="1:24" s="15" customFormat="1" ht="10.199999999999999" customHeight="1" x14ac:dyDescent="0.25">
      <c r="B1" s="16"/>
      <c r="C1" s="17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9"/>
    </row>
    <row r="2" spans="1:24" s="15" customFormat="1" ht="24.6" customHeight="1" x14ac:dyDescent="0.25">
      <c r="C2" s="127"/>
      <c r="D2" s="127"/>
      <c r="E2" s="127"/>
      <c r="F2" s="127"/>
      <c r="G2" s="127"/>
      <c r="I2" s="10"/>
      <c r="J2" s="71" t="s">
        <v>199</v>
      </c>
      <c r="K2" s="72" t="s">
        <v>236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s="15" customFormat="1" ht="12" customHeight="1" x14ac:dyDescent="0.25">
      <c r="B3" s="16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19"/>
    </row>
    <row r="4" spans="1:24" s="15" customFormat="1" ht="24.6" x14ac:dyDescent="0.3">
      <c r="B4" s="22" t="s">
        <v>200</v>
      </c>
      <c r="C4"/>
      <c r="D4" s="23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19"/>
    </row>
    <row r="5" spans="1:24" s="15" customFormat="1" ht="11.4" customHeight="1" thickBot="1" x14ac:dyDescent="0.3">
      <c r="B5" s="25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</row>
    <row r="6" spans="1:24" ht="23.4" customHeight="1" thickTop="1" x14ac:dyDescent="0.25">
      <c r="B6" s="251" t="s">
        <v>30</v>
      </c>
      <c r="C6" s="252"/>
      <c r="D6" s="236"/>
      <c r="E6" s="222"/>
      <c r="F6" s="222"/>
      <c r="G6" s="222"/>
      <c r="H6" s="222"/>
      <c r="I6" s="222"/>
      <c r="J6" s="237" t="s">
        <v>31</v>
      </c>
      <c r="K6" s="224" t="s">
        <v>32</v>
      </c>
      <c r="L6" s="89"/>
      <c r="M6" s="89"/>
      <c r="N6" s="89"/>
      <c r="O6" s="89"/>
      <c r="P6" s="89"/>
      <c r="Q6" s="89"/>
      <c r="R6" s="89"/>
      <c r="S6" s="89"/>
      <c r="T6" s="89"/>
      <c r="U6" s="89"/>
      <c r="V6" s="27"/>
      <c r="W6" s="255" t="s">
        <v>33</v>
      </c>
    </row>
    <row r="7" spans="1:24" s="29" customFormat="1" ht="20.399999999999999" customHeight="1" x14ac:dyDescent="0.25">
      <c r="B7" s="253"/>
      <c r="C7" s="254"/>
      <c r="D7" s="30" t="s">
        <v>12</v>
      </c>
      <c r="E7" s="30" t="s">
        <v>13</v>
      </c>
      <c r="F7" s="30" t="s">
        <v>14</v>
      </c>
      <c r="G7" s="30" t="s">
        <v>15</v>
      </c>
      <c r="H7" s="30" t="s">
        <v>16</v>
      </c>
      <c r="I7" s="30" t="s">
        <v>17</v>
      </c>
      <c r="J7" s="30" t="s">
        <v>18</v>
      </c>
      <c r="K7" s="31" t="s">
        <v>19</v>
      </c>
      <c r="L7" s="30" t="s">
        <v>20</v>
      </c>
      <c r="M7" s="30" t="s">
        <v>21</v>
      </c>
      <c r="N7" s="30" t="s">
        <v>22</v>
      </c>
      <c r="O7" s="30" t="s">
        <v>23</v>
      </c>
      <c r="P7" s="30" t="s">
        <v>24</v>
      </c>
      <c r="Q7" s="30" t="s">
        <v>25</v>
      </c>
      <c r="R7" s="30" t="s">
        <v>26</v>
      </c>
      <c r="S7" s="30" t="s">
        <v>27</v>
      </c>
      <c r="T7" s="30" t="s">
        <v>28</v>
      </c>
      <c r="U7" s="32" t="s">
        <v>29</v>
      </c>
      <c r="V7" s="30" t="s">
        <v>233</v>
      </c>
      <c r="W7" s="256"/>
      <c r="X7" s="33"/>
    </row>
    <row r="8" spans="1:24" ht="22.5" customHeight="1" x14ac:dyDescent="0.3">
      <c r="A8" s="34"/>
      <c r="B8" s="35" t="s">
        <v>34</v>
      </c>
      <c r="C8" s="36" t="s">
        <v>35</v>
      </c>
      <c r="D8" s="37">
        <v>2621.2999999999997</v>
      </c>
      <c r="E8" s="37">
        <v>3822.29</v>
      </c>
      <c r="F8" s="37">
        <v>37.369999999999997</v>
      </c>
      <c r="G8" s="37">
        <v>0</v>
      </c>
      <c r="H8" s="37">
        <v>0</v>
      </c>
      <c r="I8" s="37">
        <v>47</v>
      </c>
      <c r="J8" s="37">
        <v>537.49</v>
      </c>
      <c r="K8" s="37">
        <v>43045.18</v>
      </c>
      <c r="L8" s="37">
        <v>4054.61</v>
      </c>
      <c r="M8" s="37">
        <v>3207.26</v>
      </c>
      <c r="N8" s="37">
        <v>0</v>
      </c>
      <c r="O8" s="37">
        <v>829.14</v>
      </c>
      <c r="P8" s="37">
        <v>7222.82</v>
      </c>
      <c r="Q8" s="37">
        <v>6198.7300000000005</v>
      </c>
      <c r="R8" s="37">
        <v>8.5</v>
      </c>
      <c r="S8" s="37">
        <v>0</v>
      </c>
      <c r="T8" s="37">
        <v>0</v>
      </c>
      <c r="U8" s="37">
        <v>0</v>
      </c>
      <c r="V8" s="225">
        <f t="shared" ref="V8" si="0">SUM(V9:V11)</f>
        <v>0</v>
      </c>
      <c r="W8" s="38">
        <f>SUM(W9:W11)</f>
        <v>71631.69</v>
      </c>
    </row>
    <row r="9" spans="1:24" x14ac:dyDescent="0.25">
      <c r="A9"/>
      <c r="B9" s="39"/>
      <c r="C9" s="40" t="s">
        <v>36</v>
      </c>
      <c r="D9" s="41">
        <v>2470.7199999999998</v>
      </c>
      <c r="E9" s="41">
        <v>3618.86</v>
      </c>
      <c r="F9" s="41">
        <v>37.369999999999997</v>
      </c>
      <c r="G9" s="41">
        <v>0</v>
      </c>
      <c r="H9" s="41">
        <v>0</v>
      </c>
      <c r="I9" s="41">
        <v>44.5</v>
      </c>
      <c r="J9" s="41">
        <v>530.74</v>
      </c>
      <c r="K9" s="41">
        <v>40238.01</v>
      </c>
      <c r="L9" s="41">
        <v>3965.44</v>
      </c>
      <c r="M9" s="41">
        <v>2764.76</v>
      </c>
      <c r="N9" s="41">
        <v>0</v>
      </c>
      <c r="O9" s="41">
        <v>792.14</v>
      </c>
      <c r="P9" s="41">
        <v>6655.2</v>
      </c>
      <c r="Q9" s="41">
        <v>5010.1000000000004</v>
      </c>
      <c r="R9" s="41">
        <v>8.5</v>
      </c>
      <c r="S9" s="41">
        <v>0</v>
      </c>
      <c r="T9" s="41">
        <v>0</v>
      </c>
      <c r="U9" s="41">
        <v>0</v>
      </c>
      <c r="V9" s="226">
        <v>0</v>
      </c>
      <c r="W9" s="42">
        <f t="shared" ref="W9:W62" si="1">SUM(D9:V9)</f>
        <v>66136.340000000011</v>
      </c>
    </row>
    <row r="10" spans="1:24" x14ac:dyDescent="0.25">
      <c r="A10"/>
      <c r="B10" s="39"/>
      <c r="C10" s="40" t="s">
        <v>37</v>
      </c>
      <c r="D10" s="41">
        <v>135.58000000000001</v>
      </c>
      <c r="E10" s="41">
        <v>198.43</v>
      </c>
      <c r="F10" s="41">
        <v>0</v>
      </c>
      <c r="G10" s="41">
        <v>0</v>
      </c>
      <c r="H10" s="41">
        <v>0</v>
      </c>
      <c r="I10" s="41">
        <v>2.5</v>
      </c>
      <c r="J10" s="41">
        <v>5.5</v>
      </c>
      <c r="K10" s="41">
        <v>2372.41</v>
      </c>
      <c r="L10" s="41">
        <v>68.17</v>
      </c>
      <c r="M10" s="41">
        <v>442.5</v>
      </c>
      <c r="N10" s="41">
        <v>0</v>
      </c>
      <c r="O10" s="41">
        <v>37</v>
      </c>
      <c r="P10" s="41">
        <v>435.37</v>
      </c>
      <c r="Q10" s="41">
        <v>1188.6300000000001</v>
      </c>
      <c r="R10" s="41">
        <v>0</v>
      </c>
      <c r="S10" s="41">
        <v>0</v>
      </c>
      <c r="T10" s="41">
        <v>0</v>
      </c>
      <c r="U10" s="41">
        <v>0</v>
      </c>
      <c r="V10" s="226">
        <v>0</v>
      </c>
      <c r="W10" s="42">
        <f t="shared" si="1"/>
        <v>4886.09</v>
      </c>
    </row>
    <row r="11" spans="1:24" x14ac:dyDescent="0.25">
      <c r="A11"/>
      <c r="B11" s="39"/>
      <c r="C11" s="40" t="s">
        <v>38</v>
      </c>
      <c r="D11" s="41">
        <v>15</v>
      </c>
      <c r="E11" s="41">
        <v>5</v>
      </c>
      <c r="F11" s="41">
        <v>0</v>
      </c>
      <c r="G11" s="41">
        <v>0</v>
      </c>
      <c r="H11" s="41">
        <v>0</v>
      </c>
      <c r="I11" s="41">
        <v>0</v>
      </c>
      <c r="J11" s="41">
        <v>1.25</v>
      </c>
      <c r="K11" s="41">
        <v>434.76</v>
      </c>
      <c r="L11" s="41">
        <v>21</v>
      </c>
      <c r="M11" s="41">
        <v>0</v>
      </c>
      <c r="N11" s="41">
        <v>0</v>
      </c>
      <c r="O11" s="41">
        <v>0</v>
      </c>
      <c r="P11" s="41">
        <v>132.25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226">
        <v>0</v>
      </c>
      <c r="W11" s="42">
        <f t="shared" si="1"/>
        <v>609.26</v>
      </c>
    </row>
    <row r="12" spans="1:24" ht="22.5" customHeight="1" x14ac:dyDescent="0.25">
      <c r="A12"/>
      <c r="B12" s="39" t="s">
        <v>39</v>
      </c>
      <c r="C12" s="43" t="s">
        <v>40</v>
      </c>
      <c r="D12" s="37">
        <v>809.31</v>
      </c>
      <c r="E12" s="37">
        <v>917.52</v>
      </c>
      <c r="F12" s="37">
        <v>954.43</v>
      </c>
      <c r="G12" s="37">
        <v>0</v>
      </c>
      <c r="H12" s="37">
        <v>0</v>
      </c>
      <c r="I12" s="37">
        <v>14</v>
      </c>
      <c r="J12" s="37">
        <v>76.14</v>
      </c>
      <c r="K12" s="37">
        <v>12536.96</v>
      </c>
      <c r="L12" s="37">
        <v>174.5</v>
      </c>
      <c r="M12" s="37">
        <v>432.42</v>
      </c>
      <c r="N12" s="37">
        <v>0</v>
      </c>
      <c r="O12" s="37">
        <v>144</v>
      </c>
      <c r="P12" s="37">
        <v>4829.3</v>
      </c>
      <c r="Q12" s="37">
        <v>3515.42</v>
      </c>
      <c r="R12" s="37">
        <v>0</v>
      </c>
      <c r="S12" s="37">
        <v>0</v>
      </c>
      <c r="T12" s="37">
        <v>0</v>
      </c>
      <c r="U12" s="37">
        <v>0</v>
      </c>
      <c r="V12" s="225">
        <v>0</v>
      </c>
      <c r="W12" s="38">
        <f t="shared" si="1"/>
        <v>24404</v>
      </c>
    </row>
    <row r="13" spans="1:24" ht="23.25" customHeight="1" x14ac:dyDescent="0.3">
      <c r="A13" s="44"/>
      <c r="B13" s="39" t="s">
        <v>41</v>
      </c>
      <c r="C13" s="43" t="s">
        <v>42</v>
      </c>
      <c r="D13" s="37">
        <v>132041.46999999997</v>
      </c>
      <c r="E13" s="37">
        <v>144984.24000000002</v>
      </c>
      <c r="F13" s="37">
        <v>114416.43000000001</v>
      </c>
      <c r="G13" s="37">
        <v>30.290000000000003</v>
      </c>
      <c r="H13" s="37">
        <v>22.18</v>
      </c>
      <c r="I13" s="37">
        <v>1415.29</v>
      </c>
      <c r="J13" s="37">
        <v>26299.410000000003</v>
      </c>
      <c r="K13" s="37">
        <v>1995345.7899999998</v>
      </c>
      <c r="L13" s="37">
        <v>115375.35</v>
      </c>
      <c r="M13" s="37">
        <v>73918.62000000001</v>
      </c>
      <c r="N13" s="37">
        <v>0</v>
      </c>
      <c r="O13" s="37">
        <v>25417.649999999998</v>
      </c>
      <c r="P13" s="37">
        <v>629925.11</v>
      </c>
      <c r="Q13" s="37">
        <v>17972.980000000003</v>
      </c>
      <c r="R13" s="37">
        <v>342.05</v>
      </c>
      <c r="S13" s="37">
        <v>0</v>
      </c>
      <c r="T13" s="37">
        <v>94.35</v>
      </c>
      <c r="U13" s="37">
        <v>0</v>
      </c>
      <c r="V13" s="225">
        <f t="shared" ref="V13" si="2">SUM(V14:V32)</f>
        <v>0</v>
      </c>
      <c r="W13" s="38">
        <f t="shared" si="1"/>
        <v>3277601.2099999995</v>
      </c>
    </row>
    <row r="14" spans="1:24" s="44" customFormat="1" x14ac:dyDescent="0.3">
      <c r="A14"/>
      <c r="B14" s="39"/>
      <c r="C14" s="40" t="s">
        <v>43</v>
      </c>
      <c r="D14" s="41">
        <v>34263.54</v>
      </c>
      <c r="E14" s="41">
        <v>36911.800000000003</v>
      </c>
      <c r="F14" s="41">
        <v>23082.77</v>
      </c>
      <c r="G14" s="41">
        <v>0</v>
      </c>
      <c r="H14" s="41">
        <v>5.75</v>
      </c>
      <c r="I14" s="41">
        <v>120.13</v>
      </c>
      <c r="J14" s="41">
        <v>5424.24</v>
      </c>
      <c r="K14" s="41">
        <v>493110.15</v>
      </c>
      <c r="L14" s="41">
        <v>33066.26</v>
      </c>
      <c r="M14" s="41">
        <v>17659.45</v>
      </c>
      <c r="N14" s="41">
        <v>0</v>
      </c>
      <c r="O14" s="41">
        <v>8509.99</v>
      </c>
      <c r="P14" s="41">
        <v>78077.03</v>
      </c>
      <c r="Q14" s="41">
        <v>8.51</v>
      </c>
      <c r="R14" s="41">
        <v>102.8</v>
      </c>
      <c r="S14" s="41">
        <v>0</v>
      </c>
      <c r="T14" s="41">
        <v>11.21</v>
      </c>
      <c r="U14" s="41">
        <v>0</v>
      </c>
      <c r="V14" s="226">
        <v>0</v>
      </c>
      <c r="W14" s="42">
        <f t="shared" si="1"/>
        <v>730353.63</v>
      </c>
      <c r="X14" s="45"/>
    </row>
    <row r="15" spans="1:24" x14ac:dyDescent="0.25">
      <c r="A15"/>
      <c r="B15" s="39"/>
      <c r="C15" s="40" t="s">
        <v>44</v>
      </c>
      <c r="D15" s="41">
        <v>5636.32</v>
      </c>
      <c r="E15" s="41">
        <v>6698.32</v>
      </c>
      <c r="F15" s="41">
        <v>4300.8500000000004</v>
      </c>
      <c r="G15" s="41">
        <v>17.53</v>
      </c>
      <c r="H15" s="41">
        <v>0</v>
      </c>
      <c r="I15" s="41">
        <v>71</v>
      </c>
      <c r="J15" s="41">
        <v>1157.9100000000001</v>
      </c>
      <c r="K15" s="41">
        <v>111836.35</v>
      </c>
      <c r="L15" s="41">
        <v>4254.47</v>
      </c>
      <c r="M15" s="41">
        <v>3370.82</v>
      </c>
      <c r="N15" s="41">
        <v>0</v>
      </c>
      <c r="O15" s="41">
        <v>807.5</v>
      </c>
      <c r="P15" s="41">
        <v>70419.600000000006</v>
      </c>
      <c r="Q15" s="41">
        <v>2</v>
      </c>
      <c r="R15" s="41">
        <v>7.5</v>
      </c>
      <c r="S15" s="41">
        <v>0</v>
      </c>
      <c r="T15" s="41">
        <v>3</v>
      </c>
      <c r="U15" s="41">
        <v>0</v>
      </c>
      <c r="V15" s="226">
        <v>0</v>
      </c>
      <c r="W15" s="42">
        <f t="shared" si="1"/>
        <v>208583.17</v>
      </c>
    </row>
    <row r="16" spans="1:24" ht="16.5" customHeight="1" x14ac:dyDescent="0.25">
      <c r="A16"/>
      <c r="B16" s="39"/>
      <c r="C16" s="40" t="s">
        <v>45</v>
      </c>
      <c r="D16" s="41">
        <v>2334.77</v>
      </c>
      <c r="E16" s="41">
        <v>2919.79</v>
      </c>
      <c r="F16" s="41">
        <v>1143.72</v>
      </c>
      <c r="G16" s="41">
        <v>0</v>
      </c>
      <c r="H16" s="41">
        <v>0</v>
      </c>
      <c r="I16" s="41">
        <v>80.84</v>
      </c>
      <c r="J16" s="41">
        <v>443.42</v>
      </c>
      <c r="K16" s="41">
        <v>35327.57</v>
      </c>
      <c r="L16" s="41">
        <v>2022.35</v>
      </c>
      <c r="M16" s="41">
        <v>2529.4499999999998</v>
      </c>
      <c r="N16" s="41">
        <v>0</v>
      </c>
      <c r="O16" s="41">
        <v>197.24</v>
      </c>
      <c r="P16" s="41">
        <v>17209.849999999999</v>
      </c>
      <c r="Q16" s="41">
        <v>2027.32</v>
      </c>
      <c r="R16" s="41">
        <v>1.5</v>
      </c>
      <c r="S16" s="41">
        <v>0</v>
      </c>
      <c r="T16" s="41">
        <v>2.75</v>
      </c>
      <c r="U16" s="41">
        <v>0</v>
      </c>
      <c r="V16" s="226">
        <v>0</v>
      </c>
      <c r="W16" s="42">
        <f t="shared" si="1"/>
        <v>66240.569999999992</v>
      </c>
    </row>
    <row r="17" spans="1:24" ht="16.5" customHeight="1" x14ac:dyDescent="0.25">
      <c r="A17"/>
      <c r="B17" s="39"/>
      <c r="C17" s="40" t="s">
        <v>46</v>
      </c>
      <c r="D17" s="41">
        <v>3801.31</v>
      </c>
      <c r="E17" s="41">
        <v>4078.77</v>
      </c>
      <c r="F17" s="41">
        <v>3324.93</v>
      </c>
      <c r="G17" s="41">
        <v>0</v>
      </c>
      <c r="H17" s="41">
        <v>0</v>
      </c>
      <c r="I17" s="41">
        <v>43.63</v>
      </c>
      <c r="J17" s="41">
        <v>777.94</v>
      </c>
      <c r="K17" s="41">
        <v>47810.16</v>
      </c>
      <c r="L17" s="41">
        <v>2047.72</v>
      </c>
      <c r="M17" s="41">
        <v>2365.69</v>
      </c>
      <c r="N17" s="41">
        <v>0</v>
      </c>
      <c r="O17" s="41">
        <v>407.94</v>
      </c>
      <c r="P17" s="41">
        <v>8795.42</v>
      </c>
      <c r="Q17" s="41">
        <v>0</v>
      </c>
      <c r="R17" s="41">
        <v>4.5</v>
      </c>
      <c r="S17" s="41">
        <v>0</v>
      </c>
      <c r="T17" s="41">
        <v>0</v>
      </c>
      <c r="U17" s="41">
        <v>0</v>
      </c>
      <c r="V17" s="226">
        <v>0</v>
      </c>
      <c r="W17" s="42">
        <f t="shared" si="1"/>
        <v>73458.010000000009</v>
      </c>
    </row>
    <row r="18" spans="1:24" ht="16.5" customHeight="1" x14ac:dyDescent="0.25">
      <c r="A18"/>
      <c r="B18" s="39"/>
      <c r="C18" s="40" t="s">
        <v>47</v>
      </c>
      <c r="D18" s="41">
        <v>1582.66</v>
      </c>
      <c r="E18" s="41">
        <v>2073.59</v>
      </c>
      <c r="F18" s="41">
        <v>266.32</v>
      </c>
      <c r="G18" s="41">
        <v>0</v>
      </c>
      <c r="H18" s="41">
        <v>0</v>
      </c>
      <c r="I18" s="41">
        <v>25.5</v>
      </c>
      <c r="J18" s="41">
        <v>400.18</v>
      </c>
      <c r="K18" s="41">
        <v>30045.69</v>
      </c>
      <c r="L18" s="41">
        <v>1779.21</v>
      </c>
      <c r="M18" s="41">
        <v>934.39</v>
      </c>
      <c r="N18" s="41">
        <v>0</v>
      </c>
      <c r="O18" s="41">
        <v>191.75</v>
      </c>
      <c r="P18" s="41">
        <v>14463.32</v>
      </c>
      <c r="Q18" s="41">
        <v>1</v>
      </c>
      <c r="R18" s="41">
        <v>4.25</v>
      </c>
      <c r="S18" s="41">
        <v>0</v>
      </c>
      <c r="T18" s="41">
        <v>0</v>
      </c>
      <c r="U18" s="41">
        <v>0</v>
      </c>
      <c r="V18" s="226">
        <v>0</v>
      </c>
      <c r="W18" s="42">
        <f t="shared" si="1"/>
        <v>51767.86</v>
      </c>
    </row>
    <row r="19" spans="1:24" ht="16.5" customHeight="1" x14ac:dyDescent="0.25">
      <c r="A19"/>
      <c r="B19" s="39"/>
      <c r="C19" s="40" t="s">
        <v>48</v>
      </c>
      <c r="D19" s="41">
        <v>232.31</v>
      </c>
      <c r="E19" s="41">
        <v>255.25</v>
      </c>
      <c r="F19" s="41">
        <v>455.97</v>
      </c>
      <c r="G19" s="41">
        <v>0</v>
      </c>
      <c r="H19" s="41">
        <v>0</v>
      </c>
      <c r="I19" s="41">
        <v>13.01</v>
      </c>
      <c r="J19" s="41">
        <v>34.340000000000003</v>
      </c>
      <c r="K19" s="41">
        <v>4713.37</v>
      </c>
      <c r="L19" s="41">
        <v>843.24</v>
      </c>
      <c r="M19" s="41">
        <v>288.43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1.25</v>
      </c>
      <c r="U19" s="41">
        <v>0</v>
      </c>
      <c r="V19" s="226">
        <v>0</v>
      </c>
      <c r="W19" s="42">
        <f t="shared" si="1"/>
        <v>6837.17</v>
      </c>
    </row>
    <row r="20" spans="1:24" ht="16.5" customHeight="1" x14ac:dyDescent="0.25">
      <c r="A20"/>
      <c r="B20" s="39"/>
      <c r="C20" s="40" t="s">
        <v>49</v>
      </c>
      <c r="D20" s="41">
        <v>8184.35</v>
      </c>
      <c r="E20" s="41">
        <v>8468.44</v>
      </c>
      <c r="F20" s="41">
        <v>10202.4</v>
      </c>
      <c r="G20" s="41">
        <v>0</v>
      </c>
      <c r="H20" s="41">
        <v>11.43</v>
      </c>
      <c r="I20" s="41">
        <v>162.11000000000001</v>
      </c>
      <c r="J20" s="41">
        <v>1731.16</v>
      </c>
      <c r="K20" s="41">
        <v>139912.34</v>
      </c>
      <c r="L20" s="41">
        <v>9071.11</v>
      </c>
      <c r="M20" s="41">
        <v>4436.54</v>
      </c>
      <c r="N20" s="41">
        <v>0</v>
      </c>
      <c r="O20" s="41">
        <v>858.97</v>
      </c>
      <c r="P20" s="41">
        <v>8499.9599999999991</v>
      </c>
      <c r="Q20" s="41">
        <v>0</v>
      </c>
      <c r="R20" s="41">
        <v>50.82</v>
      </c>
      <c r="S20" s="41">
        <v>0</v>
      </c>
      <c r="T20" s="41">
        <v>2.99</v>
      </c>
      <c r="U20" s="41">
        <v>0</v>
      </c>
      <c r="V20" s="226">
        <v>0</v>
      </c>
      <c r="W20" s="42">
        <f t="shared" si="1"/>
        <v>191592.62000000002</v>
      </c>
    </row>
    <row r="21" spans="1:24" ht="16.5" customHeight="1" x14ac:dyDescent="0.25">
      <c r="A21"/>
      <c r="B21" s="39"/>
      <c r="C21" s="40" t="s">
        <v>50</v>
      </c>
      <c r="D21" s="41">
        <v>5672.82</v>
      </c>
      <c r="E21" s="41">
        <v>5834.8</v>
      </c>
      <c r="F21" s="41">
        <v>8542.06</v>
      </c>
      <c r="G21" s="41">
        <v>0</v>
      </c>
      <c r="H21" s="41">
        <v>0</v>
      </c>
      <c r="I21" s="41">
        <v>154</v>
      </c>
      <c r="J21" s="41">
        <v>1761.91</v>
      </c>
      <c r="K21" s="41">
        <v>134074.01</v>
      </c>
      <c r="L21" s="41">
        <v>15320.65</v>
      </c>
      <c r="M21" s="41">
        <v>2664.23</v>
      </c>
      <c r="N21" s="41">
        <v>0</v>
      </c>
      <c r="O21" s="41">
        <v>1056.1300000000001</v>
      </c>
      <c r="P21" s="41">
        <v>4032.95</v>
      </c>
      <c r="Q21" s="41">
        <v>0</v>
      </c>
      <c r="R21" s="41">
        <v>9</v>
      </c>
      <c r="S21" s="41">
        <v>0</v>
      </c>
      <c r="T21" s="41">
        <v>0</v>
      </c>
      <c r="U21" s="41">
        <v>0</v>
      </c>
      <c r="V21" s="226">
        <v>0</v>
      </c>
      <c r="W21" s="42">
        <f t="shared" si="1"/>
        <v>179122.56000000003</v>
      </c>
    </row>
    <row r="22" spans="1:24" ht="16.5" customHeight="1" x14ac:dyDescent="0.25">
      <c r="A22"/>
      <c r="B22" s="39"/>
      <c r="C22" s="40" t="s">
        <v>51</v>
      </c>
      <c r="D22" s="41">
        <v>6327.33</v>
      </c>
      <c r="E22" s="41">
        <v>6951.47</v>
      </c>
      <c r="F22" s="41">
        <v>4327.49</v>
      </c>
      <c r="G22" s="41">
        <v>2.25</v>
      </c>
      <c r="H22" s="41">
        <v>0</v>
      </c>
      <c r="I22" s="41">
        <v>127.88</v>
      </c>
      <c r="J22" s="41">
        <v>1301.8399999999999</v>
      </c>
      <c r="K22" s="41">
        <v>85046.49</v>
      </c>
      <c r="L22" s="41">
        <v>3815.76</v>
      </c>
      <c r="M22" s="41">
        <v>3296.39</v>
      </c>
      <c r="N22" s="41">
        <v>0</v>
      </c>
      <c r="O22" s="41">
        <v>863.7</v>
      </c>
      <c r="P22" s="41">
        <v>27337.78</v>
      </c>
      <c r="Q22" s="41">
        <v>98.04</v>
      </c>
      <c r="R22" s="41">
        <v>21</v>
      </c>
      <c r="S22" s="41">
        <v>0</v>
      </c>
      <c r="T22" s="41">
        <v>4</v>
      </c>
      <c r="U22" s="41">
        <v>0</v>
      </c>
      <c r="V22" s="226">
        <v>0</v>
      </c>
      <c r="W22" s="42">
        <f t="shared" si="1"/>
        <v>139521.42000000001</v>
      </c>
    </row>
    <row r="23" spans="1:24" ht="16.5" customHeight="1" x14ac:dyDescent="0.25">
      <c r="A23"/>
      <c r="B23" s="39"/>
      <c r="C23" s="40" t="s">
        <v>52</v>
      </c>
      <c r="D23" s="41">
        <v>7953.14</v>
      </c>
      <c r="E23" s="41">
        <v>9286.86</v>
      </c>
      <c r="F23" s="41">
        <v>6013.44</v>
      </c>
      <c r="G23" s="41">
        <v>9.5</v>
      </c>
      <c r="H23" s="41">
        <v>0</v>
      </c>
      <c r="I23" s="41">
        <v>190.17</v>
      </c>
      <c r="J23" s="41">
        <v>1497.01</v>
      </c>
      <c r="K23" s="41">
        <v>129967.81</v>
      </c>
      <c r="L23" s="41">
        <v>5484.09</v>
      </c>
      <c r="M23" s="41">
        <v>6316.82</v>
      </c>
      <c r="N23" s="41">
        <v>0</v>
      </c>
      <c r="O23" s="41">
        <v>1925.86</v>
      </c>
      <c r="P23" s="41">
        <v>53238.2</v>
      </c>
      <c r="Q23" s="41">
        <v>10883.31</v>
      </c>
      <c r="R23" s="41">
        <v>0</v>
      </c>
      <c r="S23" s="41">
        <v>0</v>
      </c>
      <c r="T23" s="41">
        <v>9</v>
      </c>
      <c r="U23" s="41">
        <v>0</v>
      </c>
      <c r="V23" s="226">
        <v>0</v>
      </c>
      <c r="W23" s="42">
        <f t="shared" si="1"/>
        <v>232775.20999999996</v>
      </c>
    </row>
    <row r="24" spans="1:24" ht="16.5" customHeight="1" x14ac:dyDescent="0.25">
      <c r="A24"/>
      <c r="B24" s="39"/>
      <c r="C24" s="40" t="s">
        <v>53</v>
      </c>
      <c r="D24" s="41">
        <v>7080.45</v>
      </c>
      <c r="E24" s="41">
        <v>7739.97</v>
      </c>
      <c r="F24" s="41">
        <v>9772.51</v>
      </c>
      <c r="G24" s="41">
        <v>0</v>
      </c>
      <c r="H24" s="41">
        <v>5</v>
      </c>
      <c r="I24" s="41">
        <v>86.08</v>
      </c>
      <c r="J24" s="41">
        <v>1389.76</v>
      </c>
      <c r="K24" s="41">
        <v>100206.94</v>
      </c>
      <c r="L24" s="41">
        <v>3922.96</v>
      </c>
      <c r="M24" s="41">
        <v>3474.86</v>
      </c>
      <c r="N24" s="41">
        <v>0</v>
      </c>
      <c r="O24" s="41">
        <v>1340.51</v>
      </c>
      <c r="P24" s="41">
        <v>45184.66</v>
      </c>
      <c r="Q24" s="41">
        <v>0</v>
      </c>
      <c r="R24" s="41">
        <v>14.5</v>
      </c>
      <c r="S24" s="41">
        <v>0</v>
      </c>
      <c r="T24" s="41">
        <v>10.57</v>
      </c>
      <c r="U24" s="41">
        <v>0</v>
      </c>
      <c r="V24" s="226">
        <v>0</v>
      </c>
      <c r="W24" s="42">
        <f t="shared" si="1"/>
        <v>180228.77000000002</v>
      </c>
    </row>
    <row r="25" spans="1:24" ht="16.5" customHeight="1" x14ac:dyDescent="0.25">
      <c r="A25"/>
      <c r="B25" s="39"/>
      <c r="C25" s="40" t="s">
        <v>54</v>
      </c>
      <c r="D25" s="41">
        <v>15918.92</v>
      </c>
      <c r="E25" s="41">
        <v>18701.21</v>
      </c>
      <c r="F25" s="41">
        <v>9499.31</v>
      </c>
      <c r="G25" s="41">
        <v>1</v>
      </c>
      <c r="H25" s="41">
        <v>0</v>
      </c>
      <c r="I25" s="41">
        <v>53</v>
      </c>
      <c r="J25" s="41">
        <v>2972.07</v>
      </c>
      <c r="K25" s="41">
        <v>237836.45</v>
      </c>
      <c r="L25" s="41">
        <v>9721.0499999999993</v>
      </c>
      <c r="M25" s="41">
        <v>11926.89</v>
      </c>
      <c r="N25" s="41">
        <v>0</v>
      </c>
      <c r="O25" s="41">
        <v>4554.8100000000004</v>
      </c>
      <c r="P25" s="41">
        <v>99250.21</v>
      </c>
      <c r="Q25" s="41">
        <v>4771.8599999999997</v>
      </c>
      <c r="R25" s="41">
        <v>36</v>
      </c>
      <c r="S25" s="41">
        <v>0</v>
      </c>
      <c r="T25" s="41">
        <v>20.329999999999998</v>
      </c>
      <c r="U25" s="41">
        <v>0</v>
      </c>
      <c r="V25" s="226">
        <v>0</v>
      </c>
      <c r="W25" s="42">
        <f t="shared" si="1"/>
        <v>415263.11000000004</v>
      </c>
    </row>
    <row r="26" spans="1:24" x14ac:dyDescent="0.25">
      <c r="A26"/>
      <c r="B26" s="39"/>
      <c r="C26" s="40" t="s">
        <v>55</v>
      </c>
      <c r="D26" s="41">
        <v>1557.44</v>
      </c>
      <c r="E26" s="41">
        <v>1539.76</v>
      </c>
      <c r="F26" s="41">
        <v>2155.17</v>
      </c>
      <c r="G26" s="41">
        <v>0</v>
      </c>
      <c r="H26" s="41">
        <v>0</v>
      </c>
      <c r="I26" s="41">
        <v>34.5</v>
      </c>
      <c r="J26" s="41">
        <v>640.64</v>
      </c>
      <c r="K26" s="41">
        <v>32585.67</v>
      </c>
      <c r="L26" s="41">
        <v>2792</v>
      </c>
      <c r="M26" s="41">
        <v>718.33</v>
      </c>
      <c r="N26" s="41">
        <v>0</v>
      </c>
      <c r="O26" s="41">
        <v>448.25</v>
      </c>
      <c r="P26" s="41">
        <v>5670.08</v>
      </c>
      <c r="Q26" s="41">
        <v>0</v>
      </c>
      <c r="R26" s="41">
        <v>9</v>
      </c>
      <c r="S26" s="41">
        <v>0</v>
      </c>
      <c r="T26" s="41">
        <v>1</v>
      </c>
      <c r="U26" s="41">
        <v>0</v>
      </c>
      <c r="V26" s="226">
        <v>0</v>
      </c>
      <c r="W26" s="42">
        <f t="shared" si="1"/>
        <v>48151.840000000004</v>
      </c>
    </row>
    <row r="27" spans="1:24" ht="16.5" customHeight="1" x14ac:dyDescent="0.25">
      <c r="A27"/>
      <c r="B27" s="39"/>
      <c r="C27" s="40" t="s">
        <v>56</v>
      </c>
      <c r="D27" s="41">
        <v>3137.41</v>
      </c>
      <c r="E27" s="41">
        <v>3170.16</v>
      </c>
      <c r="F27" s="41">
        <v>4286.46</v>
      </c>
      <c r="G27" s="41">
        <v>0</v>
      </c>
      <c r="H27" s="41">
        <v>0</v>
      </c>
      <c r="I27" s="41">
        <v>38.39</v>
      </c>
      <c r="J27" s="41">
        <v>627.89</v>
      </c>
      <c r="K27" s="41">
        <v>52420.77</v>
      </c>
      <c r="L27" s="41">
        <v>2465.75</v>
      </c>
      <c r="M27" s="41">
        <v>1149.93</v>
      </c>
      <c r="N27" s="41">
        <v>0</v>
      </c>
      <c r="O27" s="41">
        <v>417.5</v>
      </c>
      <c r="P27" s="41">
        <v>12173.99</v>
      </c>
      <c r="Q27" s="41">
        <v>24.5</v>
      </c>
      <c r="R27" s="41">
        <v>0</v>
      </c>
      <c r="S27" s="41">
        <v>0</v>
      </c>
      <c r="T27" s="41">
        <v>7</v>
      </c>
      <c r="U27" s="41">
        <v>0</v>
      </c>
      <c r="V27" s="226">
        <v>0</v>
      </c>
      <c r="W27" s="42">
        <f t="shared" si="1"/>
        <v>79919.749999999985</v>
      </c>
    </row>
    <row r="28" spans="1:24" ht="16.5" customHeight="1" x14ac:dyDescent="0.25">
      <c r="A28"/>
      <c r="B28" s="39"/>
      <c r="C28" s="40" t="s">
        <v>57</v>
      </c>
      <c r="D28" s="41">
        <v>8157.37</v>
      </c>
      <c r="E28" s="41">
        <v>8193.69</v>
      </c>
      <c r="F28" s="41">
        <v>7801.21</v>
      </c>
      <c r="G28" s="41">
        <v>0</v>
      </c>
      <c r="H28" s="41">
        <v>0</v>
      </c>
      <c r="I28" s="41">
        <v>38.5</v>
      </c>
      <c r="J28" s="41">
        <v>1916.61</v>
      </c>
      <c r="K28" s="41">
        <v>101512.93</v>
      </c>
      <c r="L28" s="41">
        <v>5847.46</v>
      </c>
      <c r="M28" s="41">
        <v>3356.89</v>
      </c>
      <c r="N28" s="41">
        <v>0</v>
      </c>
      <c r="O28" s="41">
        <v>1014.87</v>
      </c>
      <c r="P28" s="41">
        <v>88467.02</v>
      </c>
      <c r="Q28" s="41">
        <v>14.11</v>
      </c>
      <c r="R28" s="41">
        <v>44.05</v>
      </c>
      <c r="S28" s="41">
        <v>0</v>
      </c>
      <c r="T28" s="41">
        <v>10.75</v>
      </c>
      <c r="U28" s="41">
        <v>0</v>
      </c>
      <c r="V28" s="226">
        <v>0</v>
      </c>
      <c r="W28" s="42">
        <f t="shared" si="1"/>
        <v>226375.45999999996</v>
      </c>
    </row>
    <row r="29" spans="1:24" ht="15.75" customHeight="1" x14ac:dyDescent="0.25">
      <c r="A29"/>
      <c r="B29" s="39"/>
      <c r="C29" s="40" t="s">
        <v>58</v>
      </c>
      <c r="D29" s="41">
        <v>11197.46</v>
      </c>
      <c r="E29" s="41">
        <v>12302.78</v>
      </c>
      <c r="F29" s="41">
        <v>12329.37</v>
      </c>
      <c r="G29" s="41">
        <v>0</v>
      </c>
      <c r="H29" s="41">
        <v>0</v>
      </c>
      <c r="I29" s="41">
        <v>84.35</v>
      </c>
      <c r="J29" s="41">
        <v>2491.6</v>
      </c>
      <c r="K29" s="41">
        <v>123610.75</v>
      </c>
      <c r="L29" s="41">
        <v>4504.1499999999996</v>
      </c>
      <c r="M29" s="41">
        <v>4448.66</v>
      </c>
      <c r="N29" s="41">
        <v>0</v>
      </c>
      <c r="O29" s="41">
        <v>1403.28</v>
      </c>
      <c r="P29" s="41">
        <v>53597.31</v>
      </c>
      <c r="Q29" s="41">
        <v>16</v>
      </c>
      <c r="R29" s="41">
        <v>11.5</v>
      </c>
      <c r="S29" s="41">
        <v>0</v>
      </c>
      <c r="T29" s="41">
        <v>6</v>
      </c>
      <c r="U29" s="41">
        <v>0</v>
      </c>
      <c r="V29" s="226">
        <v>0</v>
      </c>
      <c r="W29" s="42">
        <f t="shared" si="1"/>
        <v>226003.21</v>
      </c>
    </row>
    <row r="30" spans="1:24" s="44" customFormat="1" ht="16.5" customHeight="1" x14ac:dyDescent="0.3">
      <c r="A30"/>
      <c r="B30" s="39"/>
      <c r="C30" s="40" t="s">
        <v>59</v>
      </c>
      <c r="D30" s="41">
        <v>1587.31</v>
      </c>
      <c r="E30" s="41">
        <v>1530.46</v>
      </c>
      <c r="F30" s="41">
        <v>3637</v>
      </c>
      <c r="G30" s="41">
        <v>0</v>
      </c>
      <c r="H30" s="41">
        <v>0</v>
      </c>
      <c r="I30" s="41">
        <v>18</v>
      </c>
      <c r="J30" s="41">
        <v>167.58</v>
      </c>
      <c r="K30" s="41">
        <v>24259.27</v>
      </c>
      <c r="L30" s="41">
        <v>901.78</v>
      </c>
      <c r="M30" s="41">
        <v>344.08</v>
      </c>
      <c r="N30" s="41">
        <v>0</v>
      </c>
      <c r="O30" s="41">
        <v>297.25</v>
      </c>
      <c r="P30" s="41">
        <v>518.32000000000005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226">
        <v>0</v>
      </c>
      <c r="W30" s="42">
        <f t="shared" si="1"/>
        <v>33261.050000000003</v>
      </c>
      <c r="X30" s="45"/>
    </row>
    <row r="31" spans="1:24" ht="16.5" customHeight="1" x14ac:dyDescent="0.25">
      <c r="A31"/>
      <c r="B31" s="39"/>
      <c r="C31" s="40" t="s">
        <v>60</v>
      </c>
      <c r="D31" s="41">
        <v>3913.4</v>
      </c>
      <c r="E31" s="41">
        <v>4493.1899999999996</v>
      </c>
      <c r="F31" s="41">
        <v>1338.48</v>
      </c>
      <c r="G31" s="41">
        <v>0.01</v>
      </c>
      <c r="H31" s="41">
        <v>0</v>
      </c>
      <c r="I31" s="41">
        <v>49.07</v>
      </c>
      <c r="J31" s="41">
        <v>1028.8800000000001</v>
      </c>
      <c r="K31" s="41">
        <v>66382.009999999995</v>
      </c>
      <c r="L31" s="41">
        <v>5056.43</v>
      </c>
      <c r="M31" s="41">
        <v>2007.32</v>
      </c>
      <c r="N31" s="41">
        <v>0</v>
      </c>
      <c r="O31" s="41">
        <v>847.41</v>
      </c>
      <c r="P31" s="41">
        <v>33907.47</v>
      </c>
      <c r="Q31" s="41">
        <v>43.83</v>
      </c>
      <c r="R31" s="41">
        <v>4</v>
      </c>
      <c r="S31" s="41">
        <v>0</v>
      </c>
      <c r="T31" s="41">
        <v>3.5</v>
      </c>
      <c r="U31" s="41">
        <v>0</v>
      </c>
      <c r="V31" s="226">
        <v>0</v>
      </c>
      <c r="W31" s="42">
        <f t="shared" si="1"/>
        <v>119075.00000000001</v>
      </c>
    </row>
    <row r="32" spans="1:24" ht="16.5" customHeight="1" x14ac:dyDescent="0.25">
      <c r="A32"/>
      <c r="B32" s="39"/>
      <c r="C32" s="40" t="s">
        <v>61</v>
      </c>
      <c r="D32" s="41">
        <v>3503.16</v>
      </c>
      <c r="E32" s="41">
        <v>3833.93</v>
      </c>
      <c r="F32" s="41">
        <v>1936.97</v>
      </c>
      <c r="G32" s="41">
        <v>0</v>
      </c>
      <c r="H32" s="41">
        <v>0</v>
      </c>
      <c r="I32" s="41">
        <v>25.13</v>
      </c>
      <c r="J32" s="41">
        <v>534.42999999999995</v>
      </c>
      <c r="K32" s="41">
        <v>44687.06</v>
      </c>
      <c r="L32" s="41">
        <v>2458.91</v>
      </c>
      <c r="M32" s="41">
        <v>2629.45</v>
      </c>
      <c r="N32" s="41">
        <v>0</v>
      </c>
      <c r="O32" s="41">
        <v>274.69</v>
      </c>
      <c r="P32" s="41">
        <v>9081.94</v>
      </c>
      <c r="Q32" s="41">
        <v>82.5</v>
      </c>
      <c r="R32" s="41">
        <v>21.63</v>
      </c>
      <c r="S32" s="41">
        <v>0</v>
      </c>
      <c r="T32" s="41">
        <v>1</v>
      </c>
      <c r="U32" s="41">
        <v>0</v>
      </c>
      <c r="V32" s="226">
        <v>0</v>
      </c>
      <c r="W32" s="42">
        <f t="shared" si="1"/>
        <v>69070.8</v>
      </c>
    </row>
    <row r="33" spans="1:24" ht="23.25" customHeight="1" x14ac:dyDescent="0.25">
      <c r="A33"/>
      <c r="B33" s="39" t="s">
        <v>62</v>
      </c>
      <c r="C33" s="43" t="s">
        <v>63</v>
      </c>
      <c r="D33" s="37">
        <v>97.97</v>
      </c>
      <c r="E33" s="37">
        <v>78.87</v>
      </c>
      <c r="F33" s="37">
        <v>2008.93</v>
      </c>
      <c r="G33" s="37">
        <v>0</v>
      </c>
      <c r="H33" s="37">
        <v>0</v>
      </c>
      <c r="I33" s="37">
        <v>337.87</v>
      </c>
      <c r="J33" s="37">
        <v>444.91</v>
      </c>
      <c r="K33" s="37">
        <v>50014.69</v>
      </c>
      <c r="L33" s="37">
        <v>4218.72</v>
      </c>
      <c r="M33" s="37">
        <v>1043.8699999999999</v>
      </c>
      <c r="N33" s="37">
        <v>0</v>
      </c>
      <c r="O33" s="37">
        <v>0</v>
      </c>
      <c r="P33" s="37">
        <v>102</v>
      </c>
      <c r="Q33" s="37">
        <v>0</v>
      </c>
      <c r="R33" s="37">
        <v>1</v>
      </c>
      <c r="S33" s="37">
        <v>0</v>
      </c>
      <c r="T33" s="37">
        <v>4</v>
      </c>
      <c r="U33" s="37">
        <v>285.83999999999997</v>
      </c>
      <c r="V33" s="225">
        <v>0</v>
      </c>
      <c r="W33" s="38">
        <f t="shared" si="1"/>
        <v>58638.670000000006</v>
      </c>
    </row>
    <row r="34" spans="1:24" ht="23.25" customHeight="1" x14ac:dyDescent="0.3">
      <c r="A34" s="44"/>
      <c r="B34" s="39" t="s">
        <v>64</v>
      </c>
      <c r="C34" s="43" t="s">
        <v>65</v>
      </c>
      <c r="D34" s="37">
        <v>9071.74</v>
      </c>
      <c r="E34" s="37">
        <v>8744.81</v>
      </c>
      <c r="F34" s="37">
        <v>6998.2400000000007</v>
      </c>
      <c r="G34" s="37">
        <v>3</v>
      </c>
      <c r="H34" s="37">
        <v>8.4700000000000006</v>
      </c>
      <c r="I34" s="37">
        <v>319.5</v>
      </c>
      <c r="J34" s="37">
        <v>825.1</v>
      </c>
      <c r="K34" s="37">
        <v>121948.51</v>
      </c>
      <c r="L34" s="37">
        <v>7216.62</v>
      </c>
      <c r="M34" s="37">
        <v>6725.67</v>
      </c>
      <c r="N34" s="37">
        <v>64</v>
      </c>
      <c r="O34" s="37">
        <v>1858.88</v>
      </c>
      <c r="P34" s="37">
        <v>5466.3</v>
      </c>
      <c r="Q34" s="37">
        <v>2127.36</v>
      </c>
      <c r="R34" s="37">
        <v>12.54</v>
      </c>
      <c r="S34" s="37">
        <v>0</v>
      </c>
      <c r="T34" s="37">
        <v>5.1100000000000003</v>
      </c>
      <c r="U34" s="37">
        <v>173.72</v>
      </c>
      <c r="V34" s="37">
        <f t="shared" ref="V34" si="3">SUM(V35:V36)</f>
        <v>0</v>
      </c>
      <c r="W34" s="38">
        <f t="shared" si="1"/>
        <v>171569.56999999998</v>
      </c>
    </row>
    <row r="35" spans="1:24" ht="16.5" customHeight="1" x14ac:dyDescent="0.25">
      <c r="A35"/>
      <c r="B35" s="39"/>
      <c r="C35" s="40" t="s">
        <v>66</v>
      </c>
      <c r="D35" s="41">
        <v>286.5</v>
      </c>
      <c r="E35" s="41">
        <v>122.24</v>
      </c>
      <c r="F35" s="41">
        <v>1137.72</v>
      </c>
      <c r="G35" s="41">
        <v>3</v>
      </c>
      <c r="H35" s="41">
        <v>0</v>
      </c>
      <c r="I35" s="41">
        <v>117</v>
      </c>
      <c r="J35" s="41">
        <v>0</v>
      </c>
      <c r="K35" s="41">
        <v>4807.6099999999997</v>
      </c>
      <c r="L35" s="41">
        <v>1055.75</v>
      </c>
      <c r="M35" s="41">
        <v>0</v>
      </c>
      <c r="N35" s="41">
        <v>0</v>
      </c>
      <c r="O35" s="41">
        <v>64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147.22</v>
      </c>
      <c r="V35" s="226">
        <v>0</v>
      </c>
      <c r="W35" s="42">
        <f t="shared" si="1"/>
        <v>7741.04</v>
      </c>
    </row>
    <row r="36" spans="1:24" ht="27.6" x14ac:dyDescent="0.25">
      <c r="A36"/>
      <c r="B36" s="39"/>
      <c r="C36" s="40" t="s">
        <v>67</v>
      </c>
      <c r="D36" s="41">
        <v>8785.24</v>
      </c>
      <c r="E36" s="41">
        <v>8622.57</v>
      </c>
      <c r="F36" s="41">
        <v>5860.52</v>
      </c>
      <c r="G36" s="41">
        <v>0</v>
      </c>
      <c r="H36" s="41">
        <v>8.4700000000000006</v>
      </c>
      <c r="I36" s="41">
        <v>202.5</v>
      </c>
      <c r="J36" s="41">
        <v>825.1</v>
      </c>
      <c r="K36" s="41">
        <v>117140.9</v>
      </c>
      <c r="L36" s="41">
        <v>6160.87</v>
      </c>
      <c r="M36" s="41">
        <v>6725.67</v>
      </c>
      <c r="N36" s="41">
        <v>64</v>
      </c>
      <c r="O36" s="41">
        <v>1794.88</v>
      </c>
      <c r="P36" s="41">
        <v>5466.3</v>
      </c>
      <c r="Q36" s="41">
        <v>2127.36</v>
      </c>
      <c r="R36" s="41">
        <v>12.54</v>
      </c>
      <c r="S36" s="41">
        <v>0</v>
      </c>
      <c r="T36" s="41">
        <v>5.1100000000000003</v>
      </c>
      <c r="U36" s="41">
        <v>26.5</v>
      </c>
      <c r="V36" s="226">
        <v>0</v>
      </c>
      <c r="W36" s="42">
        <f t="shared" si="1"/>
        <v>163828.52999999997</v>
      </c>
    </row>
    <row r="37" spans="1:24" s="44" customFormat="1" ht="23.25" customHeight="1" x14ac:dyDescent="0.3">
      <c r="A37"/>
      <c r="B37" s="39" t="s">
        <v>68</v>
      </c>
      <c r="C37" s="43" t="s">
        <v>69</v>
      </c>
      <c r="D37" s="37">
        <v>54759.39</v>
      </c>
      <c r="E37" s="37">
        <v>69596.89</v>
      </c>
      <c r="F37" s="37">
        <v>8730.39</v>
      </c>
      <c r="G37" s="37">
        <v>86</v>
      </c>
      <c r="H37" s="37">
        <v>0</v>
      </c>
      <c r="I37" s="37">
        <v>414</v>
      </c>
      <c r="J37" s="37">
        <v>8206.7800000000007</v>
      </c>
      <c r="K37" s="37">
        <v>978749.31</v>
      </c>
      <c r="L37" s="37">
        <v>41681.910000000003</v>
      </c>
      <c r="M37" s="37">
        <v>74877.899999999994</v>
      </c>
      <c r="N37" s="37">
        <v>0</v>
      </c>
      <c r="O37" s="37">
        <v>15846.45</v>
      </c>
      <c r="P37" s="37">
        <v>212627.44</v>
      </c>
      <c r="Q37" s="37">
        <v>486703.04</v>
      </c>
      <c r="R37" s="37">
        <v>172.97</v>
      </c>
      <c r="S37" s="37">
        <v>0</v>
      </c>
      <c r="T37" s="37">
        <v>46.92</v>
      </c>
      <c r="U37" s="37">
        <v>0</v>
      </c>
      <c r="V37" s="225">
        <v>0</v>
      </c>
      <c r="W37" s="38">
        <f t="shared" si="1"/>
        <v>1952499.3899999997</v>
      </c>
      <c r="X37" s="45"/>
    </row>
    <row r="38" spans="1:24" ht="23.25" customHeight="1" x14ac:dyDescent="0.3">
      <c r="A38" s="44"/>
      <c r="B38" s="39" t="s">
        <v>70</v>
      </c>
      <c r="C38" s="43" t="s">
        <v>71</v>
      </c>
      <c r="D38" s="37">
        <v>44444.65</v>
      </c>
      <c r="E38" s="37">
        <v>49430.78</v>
      </c>
      <c r="F38" s="37">
        <v>23749.98</v>
      </c>
      <c r="G38" s="37">
        <v>17.07</v>
      </c>
      <c r="H38" s="37">
        <v>9</v>
      </c>
      <c r="I38" s="37">
        <v>554.48</v>
      </c>
      <c r="J38" s="37">
        <v>17938.870000000003</v>
      </c>
      <c r="K38" s="37">
        <v>2191147.8199999998</v>
      </c>
      <c r="L38" s="37">
        <v>171743.55</v>
      </c>
      <c r="M38" s="37">
        <v>62262.47</v>
      </c>
      <c r="N38" s="37">
        <v>64.17</v>
      </c>
      <c r="O38" s="37">
        <v>35345.75</v>
      </c>
      <c r="P38" s="37">
        <v>65360.74</v>
      </c>
      <c r="Q38" s="37">
        <v>4623.2800000000007</v>
      </c>
      <c r="R38" s="37">
        <v>517.04</v>
      </c>
      <c r="S38" s="37">
        <v>0</v>
      </c>
      <c r="T38" s="37">
        <v>58.68</v>
      </c>
      <c r="U38" s="37">
        <v>0</v>
      </c>
      <c r="V38" s="225">
        <f>SUM(V39:V40)</f>
        <v>0</v>
      </c>
      <c r="W38" s="38">
        <f t="shared" si="1"/>
        <v>2667268.33</v>
      </c>
    </row>
    <row r="39" spans="1:24" s="47" customFormat="1" ht="16.5" customHeight="1" x14ac:dyDescent="0.3">
      <c r="A39"/>
      <c r="B39" s="39"/>
      <c r="C39" s="40" t="s">
        <v>246</v>
      </c>
      <c r="D39" s="41">
        <v>24721.41</v>
      </c>
      <c r="E39" s="41">
        <v>28176.32</v>
      </c>
      <c r="F39" s="41">
        <v>8439.74</v>
      </c>
      <c r="G39" s="41">
        <v>15.07</v>
      </c>
      <c r="H39" s="41">
        <v>4</v>
      </c>
      <c r="I39" s="41">
        <v>239.98</v>
      </c>
      <c r="J39" s="41">
        <v>7798.09</v>
      </c>
      <c r="K39" s="41">
        <v>617999.34</v>
      </c>
      <c r="L39" s="41">
        <v>55888.22</v>
      </c>
      <c r="M39" s="41">
        <v>23586.44</v>
      </c>
      <c r="N39" s="41">
        <v>0</v>
      </c>
      <c r="O39" s="41">
        <v>7606.67</v>
      </c>
      <c r="P39" s="41">
        <v>38663.089999999997</v>
      </c>
      <c r="Q39" s="41">
        <v>3251.9</v>
      </c>
      <c r="R39" s="41">
        <v>181.71</v>
      </c>
      <c r="S39" s="41">
        <v>0</v>
      </c>
      <c r="T39" s="41">
        <v>25.64</v>
      </c>
      <c r="U39" s="41">
        <v>0</v>
      </c>
      <c r="V39" s="226">
        <v>0</v>
      </c>
      <c r="W39" s="42">
        <f t="shared" si="1"/>
        <v>816597.61999999988</v>
      </c>
      <c r="X39" s="46"/>
    </row>
    <row r="40" spans="1:24" ht="16.5" customHeight="1" x14ac:dyDescent="0.25">
      <c r="A40"/>
      <c r="B40" s="39"/>
      <c r="C40" s="40" t="s">
        <v>247</v>
      </c>
      <c r="D40" s="41">
        <v>19723.240000000002</v>
      </c>
      <c r="E40" s="41">
        <v>21254.46</v>
      </c>
      <c r="F40" s="41">
        <v>15310.24</v>
      </c>
      <c r="G40" s="41">
        <v>2</v>
      </c>
      <c r="H40" s="41">
        <v>5</v>
      </c>
      <c r="I40" s="41">
        <v>314.5</v>
      </c>
      <c r="J40" s="41">
        <v>10140.780000000001</v>
      </c>
      <c r="K40" s="41">
        <v>1573148.48</v>
      </c>
      <c r="L40" s="41">
        <v>115855.33</v>
      </c>
      <c r="M40" s="41">
        <v>38676.03</v>
      </c>
      <c r="N40" s="41">
        <v>64.17</v>
      </c>
      <c r="O40" s="41">
        <v>27739.08</v>
      </c>
      <c r="P40" s="41">
        <v>26697.65</v>
      </c>
      <c r="Q40" s="41">
        <v>1371.38</v>
      </c>
      <c r="R40" s="41">
        <v>335.33</v>
      </c>
      <c r="S40" s="41">
        <v>0</v>
      </c>
      <c r="T40" s="41">
        <v>33.04</v>
      </c>
      <c r="U40" s="41">
        <v>0</v>
      </c>
      <c r="V40" s="226">
        <v>0</v>
      </c>
      <c r="W40" s="42">
        <f t="shared" si="1"/>
        <v>1850670.71</v>
      </c>
    </row>
    <row r="41" spans="1:24" ht="23.25" customHeight="1" x14ac:dyDescent="0.3">
      <c r="A41" s="44"/>
      <c r="B41" s="39" t="s">
        <v>72</v>
      </c>
      <c r="C41" s="43" t="s">
        <v>73</v>
      </c>
      <c r="D41" s="37">
        <v>56947.85</v>
      </c>
      <c r="E41" s="37">
        <v>67049.799999999988</v>
      </c>
      <c r="F41" s="37">
        <v>63509.22</v>
      </c>
      <c r="G41" s="37">
        <v>24.5</v>
      </c>
      <c r="H41" s="37">
        <v>28.52</v>
      </c>
      <c r="I41" s="37">
        <v>866.77</v>
      </c>
      <c r="J41" s="37">
        <v>9827.35</v>
      </c>
      <c r="K41" s="37">
        <v>1007094.6299999999</v>
      </c>
      <c r="L41" s="37">
        <v>57464.92</v>
      </c>
      <c r="M41" s="37">
        <v>55967.96</v>
      </c>
      <c r="N41" s="37">
        <v>5</v>
      </c>
      <c r="O41" s="37">
        <v>20470.13</v>
      </c>
      <c r="P41" s="37">
        <v>115590.07999999999</v>
      </c>
      <c r="Q41" s="37">
        <v>7083.5899999999992</v>
      </c>
      <c r="R41" s="37">
        <v>167.79</v>
      </c>
      <c r="S41" s="37">
        <v>0</v>
      </c>
      <c r="T41" s="37">
        <v>35.17</v>
      </c>
      <c r="U41" s="37">
        <v>110.22</v>
      </c>
      <c r="V41" s="37">
        <f t="shared" ref="V41" si="4">SUM(V42:V44)</f>
        <v>0</v>
      </c>
      <c r="W41" s="38">
        <f t="shared" si="1"/>
        <v>1462243.4999999998</v>
      </c>
    </row>
    <row r="42" spans="1:24" ht="16.5" customHeight="1" x14ac:dyDescent="0.25">
      <c r="A42"/>
      <c r="B42" s="39"/>
      <c r="C42" s="40" t="s">
        <v>74</v>
      </c>
      <c r="D42" s="41">
        <v>38409.39</v>
      </c>
      <c r="E42" s="41">
        <v>47966.27</v>
      </c>
      <c r="F42" s="41">
        <v>34001.26</v>
      </c>
      <c r="G42" s="41">
        <v>24.5</v>
      </c>
      <c r="H42" s="41">
        <v>18</v>
      </c>
      <c r="I42" s="41">
        <v>598.95000000000005</v>
      </c>
      <c r="J42" s="41">
        <v>5117.1000000000004</v>
      </c>
      <c r="K42" s="41">
        <v>584245.01</v>
      </c>
      <c r="L42" s="41">
        <v>25980.94</v>
      </c>
      <c r="M42" s="41">
        <v>36252.370000000003</v>
      </c>
      <c r="N42" s="41">
        <v>5</v>
      </c>
      <c r="O42" s="41">
        <v>7722.27</v>
      </c>
      <c r="P42" s="41">
        <v>87126.29</v>
      </c>
      <c r="Q42" s="41">
        <v>6730.4</v>
      </c>
      <c r="R42" s="41">
        <v>37.92</v>
      </c>
      <c r="S42" s="41">
        <v>0</v>
      </c>
      <c r="T42" s="41">
        <v>19.66</v>
      </c>
      <c r="U42" s="41">
        <v>0</v>
      </c>
      <c r="V42" s="226">
        <v>0</v>
      </c>
      <c r="W42" s="42">
        <f t="shared" si="1"/>
        <v>874255.33000000007</v>
      </c>
    </row>
    <row r="43" spans="1:24" x14ac:dyDescent="0.25">
      <c r="A43"/>
      <c r="B43" s="39"/>
      <c r="C43" s="40" t="s">
        <v>75</v>
      </c>
      <c r="D43" s="41">
        <v>16578.28</v>
      </c>
      <c r="E43" s="41">
        <v>16492.16</v>
      </c>
      <c r="F43" s="41">
        <v>15393.76</v>
      </c>
      <c r="G43" s="41">
        <v>0</v>
      </c>
      <c r="H43" s="41">
        <v>10.52</v>
      </c>
      <c r="I43" s="41">
        <v>76.77</v>
      </c>
      <c r="J43" s="41">
        <v>4421.32</v>
      </c>
      <c r="K43" s="41">
        <v>293379.42</v>
      </c>
      <c r="L43" s="41">
        <v>22220.12</v>
      </c>
      <c r="M43" s="41">
        <v>14189.41</v>
      </c>
      <c r="N43" s="41">
        <v>0</v>
      </c>
      <c r="O43" s="41">
        <v>11838.86</v>
      </c>
      <c r="P43" s="41">
        <v>24905.1</v>
      </c>
      <c r="Q43" s="41">
        <v>269.02999999999997</v>
      </c>
      <c r="R43" s="41">
        <v>49.87</v>
      </c>
      <c r="S43" s="41">
        <v>0</v>
      </c>
      <c r="T43" s="41">
        <v>13.51</v>
      </c>
      <c r="U43" s="41">
        <v>104.22</v>
      </c>
      <c r="V43" s="226">
        <v>0</v>
      </c>
      <c r="W43" s="42">
        <f t="shared" si="1"/>
        <v>419942.34999999992</v>
      </c>
    </row>
    <row r="44" spans="1:24" x14ac:dyDescent="0.25">
      <c r="A44"/>
      <c r="B44" s="39"/>
      <c r="C44" s="40" t="s">
        <v>76</v>
      </c>
      <c r="D44" s="41">
        <v>1960.18</v>
      </c>
      <c r="E44" s="41">
        <v>2591.37</v>
      </c>
      <c r="F44" s="41">
        <v>14114.2</v>
      </c>
      <c r="G44" s="41">
        <v>0</v>
      </c>
      <c r="H44" s="41">
        <v>0</v>
      </c>
      <c r="I44" s="41">
        <v>191.05</v>
      </c>
      <c r="J44" s="41">
        <v>288.93</v>
      </c>
      <c r="K44" s="41">
        <v>129470.2</v>
      </c>
      <c r="L44" s="41">
        <v>9263.86</v>
      </c>
      <c r="M44" s="41">
        <v>5526.18</v>
      </c>
      <c r="N44" s="41">
        <v>0</v>
      </c>
      <c r="O44" s="41">
        <v>909</v>
      </c>
      <c r="P44" s="41">
        <v>3558.69</v>
      </c>
      <c r="Q44" s="41">
        <v>84.16</v>
      </c>
      <c r="R44" s="41">
        <v>80</v>
      </c>
      <c r="S44" s="41">
        <v>0</v>
      </c>
      <c r="T44" s="41">
        <v>2</v>
      </c>
      <c r="U44" s="41">
        <v>6</v>
      </c>
      <c r="V44" s="226">
        <v>0</v>
      </c>
      <c r="W44" s="42">
        <f t="shared" si="1"/>
        <v>168045.81999999998</v>
      </c>
    </row>
    <row r="45" spans="1:24" ht="23.25" customHeight="1" x14ac:dyDescent="0.25">
      <c r="A45"/>
      <c r="B45" s="39" t="s">
        <v>77</v>
      </c>
      <c r="C45" s="43" t="s">
        <v>78</v>
      </c>
      <c r="D45" s="37">
        <v>24396.98</v>
      </c>
      <c r="E45" s="37">
        <v>32552.86</v>
      </c>
      <c r="F45" s="37">
        <v>2067.5700000000002</v>
      </c>
      <c r="G45" s="37">
        <v>3</v>
      </c>
      <c r="H45" s="37">
        <v>0</v>
      </c>
      <c r="I45" s="37">
        <v>106.49</v>
      </c>
      <c r="J45" s="37">
        <v>2378.13</v>
      </c>
      <c r="K45" s="37">
        <v>468901.61</v>
      </c>
      <c r="L45" s="37">
        <v>33456.080000000002</v>
      </c>
      <c r="M45" s="37">
        <v>13607.8</v>
      </c>
      <c r="N45" s="37">
        <v>0</v>
      </c>
      <c r="O45" s="37">
        <v>16940.52</v>
      </c>
      <c r="P45" s="37">
        <v>83905.95</v>
      </c>
      <c r="Q45" s="37">
        <v>366.18</v>
      </c>
      <c r="R45" s="37">
        <v>299.92</v>
      </c>
      <c r="S45" s="37">
        <v>0</v>
      </c>
      <c r="T45" s="37">
        <v>4.16</v>
      </c>
      <c r="U45" s="37">
        <v>5</v>
      </c>
      <c r="V45" s="225">
        <v>0</v>
      </c>
      <c r="W45" s="38">
        <f t="shared" si="1"/>
        <v>678992.25000000012</v>
      </c>
    </row>
    <row r="46" spans="1:24" s="49" customFormat="1" ht="23.25" customHeight="1" x14ac:dyDescent="0.3">
      <c r="A46" s="44"/>
      <c r="B46" s="39" t="s">
        <v>79</v>
      </c>
      <c r="C46" s="43" t="s">
        <v>248</v>
      </c>
      <c r="D46" s="37">
        <v>216.11</v>
      </c>
      <c r="E46" s="37">
        <v>274.83</v>
      </c>
      <c r="F46" s="37">
        <v>314.07</v>
      </c>
      <c r="G46" s="37">
        <v>0</v>
      </c>
      <c r="H46" s="37">
        <v>0</v>
      </c>
      <c r="I46" s="37">
        <v>141</v>
      </c>
      <c r="J46" s="37">
        <v>235.88</v>
      </c>
      <c r="K46" s="37">
        <v>42457.02</v>
      </c>
      <c r="L46" s="37">
        <v>6869.93</v>
      </c>
      <c r="M46" s="37">
        <v>232.31</v>
      </c>
      <c r="N46" s="37">
        <v>0</v>
      </c>
      <c r="O46" s="37">
        <v>255.68</v>
      </c>
      <c r="P46" s="37">
        <v>845.35</v>
      </c>
      <c r="Q46" s="37">
        <v>0</v>
      </c>
      <c r="R46" s="37">
        <v>8</v>
      </c>
      <c r="S46" s="37">
        <v>0</v>
      </c>
      <c r="T46" s="37">
        <v>1.1100000000000001</v>
      </c>
      <c r="U46" s="37">
        <v>401</v>
      </c>
      <c r="V46" s="37">
        <f>SUM(V47:V48)</f>
        <v>0</v>
      </c>
      <c r="W46" s="38">
        <f t="shared" si="1"/>
        <v>52252.289999999994</v>
      </c>
      <c r="X46" s="48"/>
    </row>
    <row r="47" spans="1:24" ht="16.5" customHeight="1" x14ac:dyDescent="0.25">
      <c r="A47"/>
      <c r="B47" s="39"/>
      <c r="C47" s="40" t="s">
        <v>249</v>
      </c>
      <c r="D47" s="41">
        <v>97</v>
      </c>
      <c r="E47" s="41">
        <v>94.67</v>
      </c>
      <c r="F47" s="41">
        <v>41.33</v>
      </c>
      <c r="G47" s="41">
        <v>0</v>
      </c>
      <c r="H47" s="41">
        <v>0</v>
      </c>
      <c r="I47" s="41">
        <v>13</v>
      </c>
      <c r="J47" s="41">
        <v>116.56</v>
      </c>
      <c r="K47" s="41">
        <v>16196.22</v>
      </c>
      <c r="L47" s="41">
        <v>2636.25</v>
      </c>
      <c r="M47" s="41">
        <v>114.47</v>
      </c>
      <c r="N47" s="41">
        <v>0</v>
      </c>
      <c r="O47" s="41">
        <v>22.5</v>
      </c>
      <c r="P47" s="41">
        <v>704.6</v>
      </c>
      <c r="Q47" s="41">
        <v>0</v>
      </c>
      <c r="R47" s="41">
        <v>0</v>
      </c>
      <c r="S47" s="41">
        <v>0</v>
      </c>
      <c r="T47" s="41">
        <v>1.1100000000000001</v>
      </c>
      <c r="U47" s="41">
        <v>0</v>
      </c>
      <c r="V47" s="226">
        <v>0</v>
      </c>
      <c r="W47" s="42">
        <f t="shared" si="1"/>
        <v>20037.71</v>
      </c>
    </row>
    <row r="48" spans="1:24" ht="16.5" customHeight="1" x14ac:dyDescent="0.25">
      <c r="A48"/>
      <c r="B48" s="39"/>
      <c r="C48" s="40" t="s">
        <v>250</v>
      </c>
      <c r="D48" s="41">
        <v>119.11</v>
      </c>
      <c r="E48" s="41">
        <v>180.16</v>
      </c>
      <c r="F48" s="41">
        <v>272.74</v>
      </c>
      <c r="G48" s="41">
        <v>0</v>
      </c>
      <c r="H48" s="41">
        <v>0</v>
      </c>
      <c r="I48" s="41">
        <v>128</v>
      </c>
      <c r="J48" s="41">
        <v>119.32</v>
      </c>
      <c r="K48" s="41">
        <v>26260.799999999999</v>
      </c>
      <c r="L48" s="41">
        <v>4233.68</v>
      </c>
      <c r="M48" s="41">
        <v>117.84</v>
      </c>
      <c r="N48" s="41">
        <v>0</v>
      </c>
      <c r="O48" s="41">
        <v>233.18</v>
      </c>
      <c r="P48" s="41">
        <v>140.75</v>
      </c>
      <c r="Q48" s="41">
        <v>0</v>
      </c>
      <c r="R48" s="41">
        <v>8</v>
      </c>
      <c r="S48" s="41">
        <v>0</v>
      </c>
      <c r="T48" s="41">
        <v>0</v>
      </c>
      <c r="U48" s="41">
        <v>401</v>
      </c>
      <c r="V48" s="226">
        <v>0</v>
      </c>
      <c r="W48" s="42">
        <f t="shared" si="1"/>
        <v>32214.579999999998</v>
      </c>
    </row>
    <row r="49" spans="1:23" ht="23.25" customHeight="1" x14ac:dyDescent="0.25">
      <c r="A49"/>
      <c r="B49" s="39" t="s">
        <v>81</v>
      </c>
      <c r="C49" s="43" t="s">
        <v>251</v>
      </c>
      <c r="D49" s="37">
        <v>425.15</v>
      </c>
      <c r="E49" s="37">
        <v>441.47</v>
      </c>
      <c r="F49" s="37">
        <v>910.59</v>
      </c>
      <c r="G49" s="37">
        <v>9</v>
      </c>
      <c r="H49" s="37">
        <v>13</v>
      </c>
      <c r="I49" s="37">
        <v>224.43</v>
      </c>
      <c r="J49" s="37">
        <v>2233.56</v>
      </c>
      <c r="K49" s="37">
        <v>184752.39</v>
      </c>
      <c r="L49" s="37">
        <v>33561.660000000003</v>
      </c>
      <c r="M49" s="37">
        <v>1465</v>
      </c>
      <c r="N49" s="37">
        <v>63</v>
      </c>
      <c r="O49" s="37">
        <v>1251</v>
      </c>
      <c r="P49" s="37">
        <v>4549.95</v>
      </c>
      <c r="Q49" s="37">
        <v>6</v>
      </c>
      <c r="R49" s="37">
        <v>208.5</v>
      </c>
      <c r="S49" s="37">
        <v>0</v>
      </c>
      <c r="T49" s="37">
        <v>26.11</v>
      </c>
      <c r="U49" s="37">
        <v>0</v>
      </c>
      <c r="V49" s="225">
        <f t="shared" ref="V49:W49" si="5">SUM(V50:V51)</f>
        <v>0</v>
      </c>
      <c r="W49" s="38">
        <f t="shared" si="5"/>
        <v>230140.81</v>
      </c>
    </row>
    <row r="50" spans="1:23" ht="23.25" customHeight="1" x14ac:dyDescent="0.25">
      <c r="A50" s="240"/>
      <c r="B50" s="241"/>
      <c r="C50" s="40" t="s">
        <v>80</v>
      </c>
      <c r="D50" s="41">
        <v>188.9</v>
      </c>
      <c r="E50" s="41">
        <v>156.4</v>
      </c>
      <c r="F50" s="41">
        <v>641.87</v>
      </c>
      <c r="G50" s="41">
        <v>0</v>
      </c>
      <c r="H50" s="41">
        <v>0</v>
      </c>
      <c r="I50" s="41">
        <v>58.5</v>
      </c>
      <c r="J50" s="41">
        <v>229.79</v>
      </c>
      <c r="K50" s="41">
        <v>46174.22</v>
      </c>
      <c r="L50" s="41">
        <v>4176.9799999999996</v>
      </c>
      <c r="M50" s="41">
        <v>774.25</v>
      </c>
      <c r="N50" s="41">
        <v>0</v>
      </c>
      <c r="O50" s="41">
        <v>347</v>
      </c>
      <c r="P50" s="41">
        <v>401.55</v>
      </c>
      <c r="Q50" s="41">
        <v>2</v>
      </c>
      <c r="R50" s="41">
        <v>5.5</v>
      </c>
      <c r="S50" s="41">
        <v>0</v>
      </c>
      <c r="T50" s="41">
        <v>2</v>
      </c>
      <c r="U50" s="41">
        <v>0</v>
      </c>
      <c r="V50" s="226"/>
      <c r="W50" s="42">
        <f t="shared" ref="W50:W52" si="6">SUM(D50:V50)</f>
        <v>53158.960000000006</v>
      </c>
    </row>
    <row r="51" spans="1:23" ht="23.25" customHeight="1" x14ac:dyDescent="0.25">
      <c r="A51" s="240"/>
      <c r="B51" s="241"/>
      <c r="C51" s="40" t="s">
        <v>252</v>
      </c>
      <c r="D51" s="41">
        <v>236.25</v>
      </c>
      <c r="E51" s="41">
        <v>285.07</v>
      </c>
      <c r="F51" s="41">
        <v>268.72000000000003</v>
      </c>
      <c r="G51" s="41">
        <v>9</v>
      </c>
      <c r="H51" s="41">
        <v>13</v>
      </c>
      <c r="I51" s="41">
        <v>165.93</v>
      </c>
      <c r="J51" s="41">
        <v>2003.77</v>
      </c>
      <c r="K51" s="41">
        <v>138578.17000000001</v>
      </c>
      <c r="L51" s="41">
        <v>29384.68</v>
      </c>
      <c r="M51" s="41">
        <v>690.75</v>
      </c>
      <c r="N51" s="41">
        <v>63</v>
      </c>
      <c r="O51" s="41">
        <v>904</v>
      </c>
      <c r="P51" s="41">
        <v>4148.3999999999996</v>
      </c>
      <c r="Q51" s="41">
        <v>4</v>
      </c>
      <c r="R51" s="41">
        <v>203</v>
      </c>
      <c r="S51" s="41">
        <v>0</v>
      </c>
      <c r="T51" s="41">
        <v>24.11</v>
      </c>
      <c r="U51" s="41">
        <v>0</v>
      </c>
      <c r="V51" s="226"/>
      <c r="W51" s="42">
        <f t="shared" si="6"/>
        <v>176981.84999999998</v>
      </c>
    </row>
    <row r="52" spans="1:23" ht="23.25" customHeight="1" x14ac:dyDescent="0.25">
      <c r="A52"/>
      <c r="B52" s="39" t="s">
        <v>83</v>
      </c>
      <c r="C52" s="43" t="s">
        <v>82</v>
      </c>
      <c r="D52" s="37">
        <v>353.21</v>
      </c>
      <c r="E52" s="37">
        <v>435.35</v>
      </c>
      <c r="F52" s="37">
        <v>592.20000000000005</v>
      </c>
      <c r="G52" s="37">
        <v>0</v>
      </c>
      <c r="H52" s="37">
        <v>5</v>
      </c>
      <c r="I52" s="37">
        <v>951.71</v>
      </c>
      <c r="J52" s="37">
        <v>2478.34</v>
      </c>
      <c r="K52" s="37">
        <v>383395.67</v>
      </c>
      <c r="L52" s="37">
        <v>36812.239999999998</v>
      </c>
      <c r="M52" s="37">
        <v>2597.62</v>
      </c>
      <c r="N52" s="37">
        <v>0</v>
      </c>
      <c r="O52" s="37">
        <v>1611.73</v>
      </c>
      <c r="P52" s="37">
        <v>917</v>
      </c>
      <c r="Q52" s="37">
        <v>79</v>
      </c>
      <c r="R52" s="37">
        <v>104.45</v>
      </c>
      <c r="S52" s="37">
        <v>0</v>
      </c>
      <c r="T52" s="37">
        <v>23</v>
      </c>
      <c r="U52" s="37">
        <v>0</v>
      </c>
      <c r="V52" s="225">
        <v>0</v>
      </c>
      <c r="W52" s="38">
        <f t="shared" si="6"/>
        <v>430356.51999999996</v>
      </c>
    </row>
    <row r="53" spans="1:23" ht="23.25" customHeight="1" x14ac:dyDescent="0.3">
      <c r="A53" s="44"/>
      <c r="B53" s="39" t="s">
        <v>84</v>
      </c>
      <c r="C53" s="43" t="s">
        <v>85</v>
      </c>
      <c r="D53" s="37">
        <v>3110.27</v>
      </c>
      <c r="E53" s="37">
        <v>3299.23</v>
      </c>
      <c r="F53" s="37">
        <v>763.63</v>
      </c>
      <c r="G53" s="37">
        <v>0</v>
      </c>
      <c r="H53" s="37">
        <v>0</v>
      </c>
      <c r="I53" s="37">
        <v>150.24</v>
      </c>
      <c r="J53" s="37">
        <v>586.48</v>
      </c>
      <c r="K53" s="37">
        <v>81603.88</v>
      </c>
      <c r="L53" s="37">
        <v>8798.1200000000008</v>
      </c>
      <c r="M53" s="37">
        <v>3087.16</v>
      </c>
      <c r="N53" s="37">
        <v>0</v>
      </c>
      <c r="O53" s="37">
        <v>901.29</v>
      </c>
      <c r="P53" s="37">
        <v>1561.58</v>
      </c>
      <c r="Q53" s="37">
        <v>1273.7550000000001</v>
      </c>
      <c r="R53" s="37">
        <v>27.55</v>
      </c>
      <c r="S53" s="37">
        <v>0</v>
      </c>
      <c r="T53" s="37">
        <v>8.5</v>
      </c>
      <c r="U53" s="37">
        <v>20</v>
      </c>
      <c r="V53" s="37" t="e">
        <f>SUM(#REF!)</f>
        <v>#REF!</v>
      </c>
      <c r="W53" s="38">
        <f>SUM(D53:U53)</f>
        <v>105191.68500000001</v>
      </c>
    </row>
    <row r="54" spans="1:23" ht="23.25" customHeight="1" x14ac:dyDescent="0.3">
      <c r="A54" s="44"/>
      <c r="B54" s="39" t="s">
        <v>87</v>
      </c>
      <c r="C54" s="43" t="s">
        <v>85</v>
      </c>
      <c r="D54" s="37">
        <v>2844.7699999999995</v>
      </c>
      <c r="E54" s="37">
        <v>3205.46</v>
      </c>
      <c r="F54" s="37">
        <v>2186.8000000000002</v>
      </c>
      <c r="G54" s="37">
        <v>3</v>
      </c>
      <c r="H54" s="37">
        <v>26</v>
      </c>
      <c r="I54" s="37">
        <v>550</v>
      </c>
      <c r="J54" s="37">
        <v>5452.0199999999995</v>
      </c>
      <c r="K54" s="37">
        <v>424604.20000000007</v>
      </c>
      <c r="L54" s="37">
        <v>92950.6</v>
      </c>
      <c r="M54" s="37">
        <v>6448.73</v>
      </c>
      <c r="N54" s="37">
        <v>0</v>
      </c>
      <c r="O54" s="37">
        <v>3388.9</v>
      </c>
      <c r="P54" s="37">
        <v>16637.62</v>
      </c>
      <c r="Q54" s="37">
        <v>745.57</v>
      </c>
      <c r="R54" s="37">
        <v>441.39</v>
      </c>
      <c r="S54" s="37">
        <v>0</v>
      </c>
      <c r="T54" s="37">
        <v>51.58</v>
      </c>
      <c r="U54" s="37">
        <v>24</v>
      </c>
      <c r="V54" s="37">
        <f>SUM(V55:V59)</f>
        <v>0</v>
      </c>
      <c r="W54" s="38">
        <f>SUM(W55:W59)</f>
        <v>559560.64</v>
      </c>
    </row>
    <row r="55" spans="1:23" ht="16.5" customHeight="1" x14ac:dyDescent="0.25">
      <c r="A55"/>
      <c r="B55" s="39"/>
      <c r="C55" s="40" t="s">
        <v>86</v>
      </c>
      <c r="D55" s="41">
        <v>1000.16</v>
      </c>
      <c r="E55" s="41">
        <v>1161.3900000000001</v>
      </c>
      <c r="F55" s="41">
        <v>802.65</v>
      </c>
      <c r="G55" s="41">
        <v>3</v>
      </c>
      <c r="H55" s="41">
        <v>0</v>
      </c>
      <c r="I55" s="41">
        <v>375.75</v>
      </c>
      <c r="J55" s="41">
        <v>2427.75</v>
      </c>
      <c r="K55" s="41">
        <v>222336.26</v>
      </c>
      <c r="L55" s="41">
        <v>48517.5</v>
      </c>
      <c r="M55" s="41">
        <v>2569.6799999999998</v>
      </c>
      <c r="N55" s="41">
        <v>0</v>
      </c>
      <c r="O55" s="41">
        <v>1601.63</v>
      </c>
      <c r="P55" s="41">
        <v>1469.27</v>
      </c>
      <c r="Q55" s="41">
        <v>32</v>
      </c>
      <c r="R55" s="41">
        <v>230.66</v>
      </c>
      <c r="S55" s="41">
        <v>0</v>
      </c>
      <c r="T55" s="41">
        <v>24</v>
      </c>
      <c r="U55" s="41">
        <v>0</v>
      </c>
      <c r="V55" s="226">
        <v>0</v>
      </c>
      <c r="W55" s="42">
        <f t="shared" ref="W55:W59" si="7">SUM(D55:V55)</f>
        <v>282551.7</v>
      </c>
    </row>
    <row r="56" spans="1:23" ht="16.5" customHeight="1" x14ac:dyDescent="0.25">
      <c r="A56"/>
      <c r="B56" s="39"/>
      <c r="C56" s="40" t="s">
        <v>253</v>
      </c>
      <c r="D56" s="41">
        <v>819.15</v>
      </c>
      <c r="E56" s="41">
        <v>1145.92</v>
      </c>
      <c r="F56" s="41">
        <v>974.96</v>
      </c>
      <c r="G56" s="41">
        <v>0</v>
      </c>
      <c r="H56" s="41">
        <v>26</v>
      </c>
      <c r="I56" s="41">
        <v>139.25</v>
      </c>
      <c r="J56" s="41">
        <v>1781.32</v>
      </c>
      <c r="K56" s="41">
        <v>109075.95</v>
      </c>
      <c r="L56" s="41">
        <v>20660.2</v>
      </c>
      <c r="M56" s="41">
        <v>2164.79</v>
      </c>
      <c r="N56" s="41">
        <v>0</v>
      </c>
      <c r="O56" s="41">
        <v>1079.2</v>
      </c>
      <c r="P56" s="41">
        <v>8750.64</v>
      </c>
      <c r="Q56" s="41">
        <v>700.07</v>
      </c>
      <c r="R56" s="41">
        <v>129.02000000000001</v>
      </c>
      <c r="S56" s="41">
        <v>0</v>
      </c>
      <c r="T56" s="41">
        <v>20.329999999999998</v>
      </c>
      <c r="U56" s="41">
        <v>24</v>
      </c>
      <c r="V56" s="226">
        <v>0</v>
      </c>
      <c r="W56" s="42">
        <f t="shared" si="7"/>
        <v>147490.79999999999</v>
      </c>
    </row>
    <row r="57" spans="1:23" x14ac:dyDescent="0.25">
      <c r="A57"/>
      <c r="B57" s="26"/>
      <c r="C57" s="40" t="s">
        <v>254</v>
      </c>
      <c r="D57" s="41">
        <v>262.2</v>
      </c>
      <c r="E57" s="41">
        <v>232.18</v>
      </c>
      <c r="F57" s="41">
        <v>303.08999999999997</v>
      </c>
      <c r="G57" s="41">
        <v>0</v>
      </c>
      <c r="H57" s="41">
        <v>0</v>
      </c>
      <c r="I57" s="41">
        <v>10</v>
      </c>
      <c r="J57" s="41">
        <v>543.08000000000004</v>
      </c>
      <c r="K57" s="41">
        <v>41756.57</v>
      </c>
      <c r="L57" s="41">
        <v>11740.16</v>
      </c>
      <c r="M57" s="41">
        <v>428.25</v>
      </c>
      <c r="N57" s="41">
        <v>0</v>
      </c>
      <c r="O57" s="41">
        <v>265</v>
      </c>
      <c r="P57" s="41">
        <v>1585.28</v>
      </c>
      <c r="Q57" s="41">
        <v>0</v>
      </c>
      <c r="R57" s="41">
        <v>30.83</v>
      </c>
      <c r="S57" s="41">
        <v>0</v>
      </c>
      <c r="T57" s="41">
        <v>5.75</v>
      </c>
      <c r="U57" s="41">
        <v>0</v>
      </c>
      <c r="V57" s="226"/>
      <c r="W57" s="42">
        <f t="shared" si="7"/>
        <v>57162.39</v>
      </c>
    </row>
    <row r="58" spans="1:23" x14ac:dyDescent="0.25">
      <c r="A58"/>
      <c r="B58" s="39"/>
      <c r="C58" s="40" t="s">
        <v>255</v>
      </c>
      <c r="D58" s="41">
        <v>433.39</v>
      </c>
      <c r="E58" s="41">
        <v>353.14</v>
      </c>
      <c r="F58" s="41">
        <v>94.85</v>
      </c>
      <c r="G58" s="41">
        <v>0</v>
      </c>
      <c r="H58" s="41">
        <v>0</v>
      </c>
      <c r="I58" s="41">
        <v>25</v>
      </c>
      <c r="J58" s="41">
        <v>404.4</v>
      </c>
      <c r="K58" s="41">
        <v>31305.52</v>
      </c>
      <c r="L58" s="41">
        <v>6959.53</v>
      </c>
      <c r="M58" s="41">
        <v>773.63</v>
      </c>
      <c r="N58" s="41">
        <v>0</v>
      </c>
      <c r="O58" s="41">
        <v>177</v>
      </c>
      <c r="P58" s="41">
        <v>2374.79</v>
      </c>
      <c r="Q58" s="41">
        <v>12.5</v>
      </c>
      <c r="R58" s="41">
        <v>22.38</v>
      </c>
      <c r="S58" s="41">
        <v>0</v>
      </c>
      <c r="T58" s="41">
        <v>0</v>
      </c>
      <c r="U58" s="41">
        <v>0</v>
      </c>
      <c r="V58" s="226"/>
      <c r="W58" s="42">
        <f t="shared" si="7"/>
        <v>42936.13</v>
      </c>
    </row>
    <row r="59" spans="1:23" x14ac:dyDescent="0.25">
      <c r="A59"/>
      <c r="B59" s="39"/>
      <c r="C59" s="40" t="s">
        <v>256</v>
      </c>
      <c r="D59" s="41">
        <v>329.87</v>
      </c>
      <c r="E59" s="41">
        <v>312.83</v>
      </c>
      <c r="F59" s="41">
        <v>11.25</v>
      </c>
      <c r="G59" s="41">
        <v>0</v>
      </c>
      <c r="H59" s="41">
        <v>0</v>
      </c>
      <c r="I59" s="41">
        <v>0</v>
      </c>
      <c r="J59" s="41">
        <v>295.47000000000003</v>
      </c>
      <c r="K59" s="41">
        <v>20129.900000000001</v>
      </c>
      <c r="L59" s="41">
        <v>5073.21</v>
      </c>
      <c r="M59" s="41">
        <v>512.38</v>
      </c>
      <c r="N59" s="41">
        <v>0</v>
      </c>
      <c r="O59" s="41">
        <v>266.07</v>
      </c>
      <c r="P59" s="41">
        <v>2457.64</v>
      </c>
      <c r="Q59" s="41">
        <v>1</v>
      </c>
      <c r="R59" s="41">
        <v>28.5</v>
      </c>
      <c r="S59" s="41">
        <v>0</v>
      </c>
      <c r="T59" s="41">
        <v>1.5</v>
      </c>
      <c r="U59" s="41">
        <v>0</v>
      </c>
      <c r="V59" s="226"/>
      <c r="W59" s="42">
        <f t="shared" si="7"/>
        <v>29419.62</v>
      </c>
    </row>
    <row r="60" spans="1:23" ht="23.25" customHeight="1" x14ac:dyDescent="0.25">
      <c r="A60"/>
      <c r="B60" s="39" t="s">
        <v>89</v>
      </c>
      <c r="C60" s="43" t="s">
        <v>257</v>
      </c>
      <c r="D60" s="37">
        <v>48474.31</v>
      </c>
      <c r="E60" s="37">
        <v>47103.839999999997</v>
      </c>
      <c r="F60" s="37">
        <v>12551.880000000001</v>
      </c>
      <c r="G60" s="37">
        <v>167.13</v>
      </c>
      <c r="H60" s="37">
        <v>4.4000000000000004</v>
      </c>
      <c r="I60" s="37">
        <v>604.73</v>
      </c>
      <c r="J60" s="37">
        <v>11972.82</v>
      </c>
      <c r="K60" s="37">
        <v>1226353.44</v>
      </c>
      <c r="L60" s="37">
        <v>76924.86</v>
      </c>
      <c r="M60" s="37">
        <v>38874.949999999997</v>
      </c>
      <c r="N60" s="37">
        <v>0</v>
      </c>
      <c r="O60" s="37">
        <v>30558.58</v>
      </c>
      <c r="P60" s="37">
        <v>137470.08000000002</v>
      </c>
      <c r="Q60" s="37">
        <v>65062.119999999995</v>
      </c>
      <c r="R60" s="37">
        <v>544.42999999999995</v>
      </c>
      <c r="S60" s="37">
        <v>0</v>
      </c>
      <c r="T60" s="37">
        <v>39.75</v>
      </c>
      <c r="U60" s="37">
        <v>639.88</v>
      </c>
      <c r="V60" s="37">
        <v>639.88</v>
      </c>
      <c r="W60" s="38">
        <f>SUM(W61:W64)</f>
        <v>1697347.2000000002</v>
      </c>
    </row>
    <row r="61" spans="1:23" ht="23.25" customHeight="1" x14ac:dyDescent="0.25">
      <c r="A61"/>
      <c r="B61" s="39"/>
      <c r="C61" s="40" t="s">
        <v>88</v>
      </c>
      <c r="D61" s="41">
        <v>1890.55</v>
      </c>
      <c r="E61" s="41">
        <v>2255.66</v>
      </c>
      <c r="F61" s="41">
        <v>325.48</v>
      </c>
      <c r="G61" s="41">
        <v>0</v>
      </c>
      <c r="H61" s="41">
        <v>0</v>
      </c>
      <c r="I61" s="41">
        <v>1</v>
      </c>
      <c r="J61" s="41">
        <v>599.17999999999995</v>
      </c>
      <c r="K61" s="41">
        <v>36017.449999999997</v>
      </c>
      <c r="L61" s="41">
        <v>3546.59</v>
      </c>
      <c r="M61" s="41">
        <v>2010.46</v>
      </c>
      <c r="N61" s="41">
        <v>0</v>
      </c>
      <c r="O61" s="41">
        <v>362.75</v>
      </c>
      <c r="P61" s="41">
        <v>4593.3599999999997</v>
      </c>
      <c r="Q61" s="41">
        <v>687.92499999999995</v>
      </c>
      <c r="R61" s="41">
        <v>18</v>
      </c>
      <c r="S61" s="41">
        <v>0</v>
      </c>
      <c r="T61" s="41">
        <v>2</v>
      </c>
      <c r="U61" s="41">
        <v>0</v>
      </c>
      <c r="V61" s="225"/>
      <c r="W61" s="38">
        <f t="shared" si="1"/>
        <v>52310.405000000006</v>
      </c>
    </row>
    <row r="62" spans="1:23" ht="23.25" customHeight="1" x14ac:dyDescent="0.25">
      <c r="A62"/>
      <c r="B62" s="39"/>
      <c r="C62" s="40" t="s">
        <v>258</v>
      </c>
      <c r="D62" s="41">
        <v>11302.28</v>
      </c>
      <c r="E62" s="41">
        <v>4951.71</v>
      </c>
      <c r="F62" s="41">
        <v>3599.27</v>
      </c>
      <c r="G62" s="41">
        <v>165.25</v>
      </c>
      <c r="H62" s="41">
        <v>0</v>
      </c>
      <c r="I62" s="41">
        <v>298.24</v>
      </c>
      <c r="J62" s="41">
        <v>5737.68</v>
      </c>
      <c r="K62" s="41">
        <v>304848.44</v>
      </c>
      <c r="L62" s="41">
        <v>30178.69</v>
      </c>
      <c r="M62" s="41">
        <v>9131.86</v>
      </c>
      <c r="N62" s="41">
        <v>0</v>
      </c>
      <c r="O62" s="41">
        <v>5489.02</v>
      </c>
      <c r="P62" s="41">
        <v>28250.05</v>
      </c>
      <c r="Q62" s="41">
        <v>11740.44</v>
      </c>
      <c r="R62" s="41">
        <v>398.43</v>
      </c>
      <c r="S62" s="41">
        <v>0</v>
      </c>
      <c r="T62" s="41">
        <v>22.75</v>
      </c>
      <c r="U62" s="41">
        <v>618.88</v>
      </c>
      <c r="V62" s="225"/>
      <c r="W62" s="38">
        <f t="shared" si="1"/>
        <v>416732.99</v>
      </c>
    </row>
    <row r="63" spans="1:23" ht="23.25" customHeight="1" x14ac:dyDescent="0.25">
      <c r="A63"/>
      <c r="B63" s="39"/>
      <c r="C63" s="40" t="s">
        <v>259</v>
      </c>
      <c r="D63" s="41">
        <v>309.13</v>
      </c>
      <c r="E63" s="41">
        <v>427.29</v>
      </c>
      <c r="F63" s="41">
        <v>25.63</v>
      </c>
      <c r="G63" s="41">
        <v>0</v>
      </c>
      <c r="H63" s="41">
        <v>0</v>
      </c>
      <c r="I63" s="41">
        <v>128</v>
      </c>
      <c r="J63" s="41">
        <v>181.23</v>
      </c>
      <c r="K63" s="41">
        <v>21238.38</v>
      </c>
      <c r="L63" s="41">
        <v>1911.53</v>
      </c>
      <c r="M63" s="41">
        <v>228.53</v>
      </c>
      <c r="N63" s="41">
        <v>0</v>
      </c>
      <c r="O63" s="41">
        <v>189.91</v>
      </c>
      <c r="P63" s="41">
        <v>5760.21</v>
      </c>
      <c r="Q63" s="41">
        <v>0</v>
      </c>
      <c r="R63" s="41">
        <v>12.02</v>
      </c>
      <c r="S63" s="41">
        <v>0</v>
      </c>
      <c r="T63" s="41">
        <v>0</v>
      </c>
      <c r="U63" s="41">
        <v>0</v>
      </c>
      <c r="V63" s="225"/>
      <c r="W63" s="38">
        <f t="shared" ref="W63:W65" si="8">SUM(D63:V63)</f>
        <v>30411.859999999997</v>
      </c>
    </row>
    <row r="64" spans="1:23" ht="23.25" customHeight="1" x14ac:dyDescent="0.25">
      <c r="A64"/>
      <c r="B64" s="39"/>
      <c r="C64" s="40" t="s">
        <v>260</v>
      </c>
      <c r="D64" s="41">
        <v>34972.35</v>
      </c>
      <c r="E64" s="41">
        <v>39469.18</v>
      </c>
      <c r="F64" s="41">
        <v>8601.5</v>
      </c>
      <c r="G64" s="41">
        <v>1.88</v>
      </c>
      <c r="H64" s="41">
        <v>4.4000000000000004</v>
      </c>
      <c r="I64" s="41">
        <v>177.49</v>
      </c>
      <c r="J64" s="41">
        <v>5454.73</v>
      </c>
      <c r="K64" s="41">
        <v>864249.17</v>
      </c>
      <c r="L64" s="41">
        <v>41288.050000000003</v>
      </c>
      <c r="M64" s="41">
        <v>27504.1</v>
      </c>
      <c r="N64" s="41">
        <v>0</v>
      </c>
      <c r="O64" s="41">
        <v>24516.9</v>
      </c>
      <c r="P64" s="41">
        <v>98866.46</v>
      </c>
      <c r="Q64" s="41">
        <v>52633.754999999997</v>
      </c>
      <c r="R64" s="41">
        <v>115.98</v>
      </c>
      <c r="S64" s="41">
        <v>0</v>
      </c>
      <c r="T64" s="41">
        <v>15</v>
      </c>
      <c r="U64" s="41">
        <v>21</v>
      </c>
      <c r="V64" s="225"/>
      <c r="W64" s="38">
        <f t="shared" si="8"/>
        <v>1197891.9450000001</v>
      </c>
    </row>
    <row r="65" spans="1:23" ht="23.25" customHeight="1" x14ac:dyDescent="0.25">
      <c r="A65"/>
      <c r="B65" s="39" t="s">
        <v>90</v>
      </c>
      <c r="C65" s="43" t="s">
        <v>261</v>
      </c>
      <c r="D65" s="37">
        <v>53217.48</v>
      </c>
      <c r="E65" s="37">
        <v>43209.51</v>
      </c>
      <c r="F65" s="37">
        <v>48588.68</v>
      </c>
      <c r="G65" s="37">
        <v>0</v>
      </c>
      <c r="H65" s="37">
        <v>29.12</v>
      </c>
      <c r="I65" s="37">
        <v>5447.47</v>
      </c>
      <c r="J65" s="37">
        <v>4086.33</v>
      </c>
      <c r="K65" s="37">
        <v>1339231.46</v>
      </c>
      <c r="L65" s="37">
        <v>144224.54</v>
      </c>
      <c r="M65" s="37">
        <v>991.25</v>
      </c>
      <c r="N65" s="37">
        <v>67.760000000000005</v>
      </c>
      <c r="O65" s="37">
        <v>4500.3500000000004</v>
      </c>
      <c r="P65" s="37">
        <v>223.17</v>
      </c>
      <c r="Q65" s="37">
        <v>1135.03</v>
      </c>
      <c r="R65" s="37">
        <v>20.67</v>
      </c>
      <c r="S65" s="37">
        <v>1718.99</v>
      </c>
      <c r="T65" s="37">
        <v>42.43</v>
      </c>
      <c r="U65" s="37">
        <v>11676.75</v>
      </c>
      <c r="V65" s="225">
        <v>0</v>
      </c>
      <c r="W65" s="38">
        <f t="shared" si="8"/>
        <v>1658410.99</v>
      </c>
    </row>
    <row r="66" spans="1:23" ht="23.25" customHeight="1" x14ac:dyDescent="0.3">
      <c r="A66" s="44"/>
      <c r="B66" s="39" t="s">
        <v>91</v>
      </c>
      <c r="C66" s="50" t="s">
        <v>92</v>
      </c>
      <c r="D66" s="37">
        <v>11412</v>
      </c>
      <c r="E66" s="37">
        <v>12653.59</v>
      </c>
      <c r="F66" s="37">
        <v>219306.05</v>
      </c>
      <c r="G66" s="37">
        <v>0</v>
      </c>
      <c r="H66" s="37">
        <v>0</v>
      </c>
      <c r="I66" s="37">
        <v>321.33</v>
      </c>
      <c r="J66" s="37">
        <v>2399.2800000000002</v>
      </c>
      <c r="K66" s="37">
        <v>437383.45</v>
      </c>
      <c r="L66" s="37">
        <v>119845.8</v>
      </c>
      <c r="M66" s="37">
        <v>6292.96</v>
      </c>
      <c r="N66" s="37">
        <v>0</v>
      </c>
      <c r="O66" s="37">
        <v>2896.18</v>
      </c>
      <c r="P66" s="37">
        <v>679.65</v>
      </c>
      <c r="Q66" s="37">
        <v>0</v>
      </c>
      <c r="R66" s="37">
        <v>17.5</v>
      </c>
      <c r="S66" s="37">
        <v>0</v>
      </c>
      <c r="T66" s="37">
        <v>15.46</v>
      </c>
      <c r="U66" s="37">
        <v>222.64</v>
      </c>
      <c r="V66" s="37" t="e">
        <f>SUM(#REF!)</f>
        <v>#REF!</v>
      </c>
      <c r="W66" s="38">
        <f>SUM(D66:U66)</f>
        <v>813445.89</v>
      </c>
    </row>
    <row r="67" spans="1:23" ht="23.25" customHeight="1" x14ac:dyDescent="0.3">
      <c r="A67" s="44"/>
      <c r="B67" s="39" t="s">
        <v>94</v>
      </c>
      <c r="C67" s="43" t="s">
        <v>262</v>
      </c>
      <c r="D67" s="37">
        <v>77967.739999999991</v>
      </c>
      <c r="E67" s="37">
        <v>82792.850000000006</v>
      </c>
      <c r="F67" s="37">
        <v>36028.36</v>
      </c>
      <c r="G67" s="37">
        <v>11.379999999999999</v>
      </c>
      <c r="H67" s="37">
        <v>9.26</v>
      </c>
      <c r="I67" s="37">
        <v>2697.4300000000003</v>
      </c>
      <c r="J67" s="37">
        <v>39085.85</v>
      </c>
      <c r="K67" s="37">
        <v>4097533.2</v>
      </c>
      <c r="L67" s="37">
        <v>687302.89999999991</v>
      </c>
      <c r="M67" s="37">
        <v>61030.17</v>
      </c>
      <c r="N67" s="37">
        <v>102.5</v>
      </c>
      <c r="O67" s="37">
        <v>37379.75</v>
      </c>
      <c r="P67" s="37">
        <v>156748.75</v>
      </c>
      <c r="Q67" s="37">
        <v>10675.93</v>
      </c>
      <c r="R67" s="37">
        <v>577.39</v>
      </c>
      <c r="S67" s="37">
        <v>6731.71</v>
      </c>
      <c r="T67" s="37">
        <v>210.71</v>
      </c>
      <c r="U67" s="37">
        <v>5207.8099999999995</v>
      </c>
      <c r="V67" s="37">
        <f>SUM(V68:V68)</f>
        <v>0</v>
      </c>
      <c r="W67" s="38">
        <f>SUM(W68:W70)</f>
        <v>5302093.6899999995</v>
      </c>
    </row>
    <row r="68" spans="1:23" x14ac:dyDescent="0.25">
      <c r="A68"/>
      <c r="B68" s="39"/>
      <c r="C68" s="40" t="s">
        <v>93</v>
      </c>
      <c r="D68" s="41">
        <v>13157.95</v>
      </c>
      <c r="E68" s="41">
        <v>12363.4</v>
      </c>
      <c r="F68" s="41">
        <v>14267.7</v>
      </c>
      <c r="G68" s="41">
        <v>0</v>
      </c>
      <c r="H68" s="41">
        <v>5.26</v>
      </c>
      <c r="I68" s="41">
        <v>1412.17</v>
      </c>
      <c r="J68" s="41">
        <v>7049.23</v>
      </c>
      <c r="K68" s="41">
        <v>1501869.8</v>
      </c>
      <c r="L68" s="41">
        <v>311111.7</v>
      </c>
      <c r="M68" s="41">
        <v>21070.22</v>
      </c>
      <c r="N68" s="41">
        <v>102.5</v>
      </c>
      <c r="O68" s="41">
        <v>11780.7</v>
      </c>
      <c r="P68" s="41">
        <v>307.23</v>
      </c>
      <c r="Q68" s="41">
        <v>0</v>
      </c>
      <c r="R68" s="41">
        <v>287.39999999999998</v>
      </c>
      <c r="S68" s="41">
        <v>22</v>
      </c>
      <c r="T68" s="41">
        <v>56.27</v>
      </c>
      <c r="U68" s="41">
        <v>5103.8999999999996</v>
      </c>
      <c r="V68" s="226">
        <v>0</v>
      </c>
      <c r="W68" s="42">
        <f t="shared" ref="W68:W73" si="9">SUM(D68:V68)</f>
        <v>1899967.4299999997</v>
      </c>
    </row>
    <row r="69" spans="1:23" x14ac:dyDescent="0.25">
      <c r="A69"/>
      <c r="B69" s="39"/>
      <c r="C69" s="40" t="s">
        <v>263</v>
      </c>
      <c r="D69" s="41">
        <v>14624.52</v>
      </c>
      <c r="E69" s="41">
        <v>16565.5</v>
      </c>
      <c r="F69" s="41">
        <v>3454.71</v>
      </c>
      <c r="G69" s="41">
        <v>5.85</v>
      </c>
      <c r="H69" s="41">
        <v>0</v>
      </c>
      <c r="I69" s="41">
        <v>361.27</v>
      </c>
      <c r="J69" s="41">
        <v>9332.08</v>
      </c>
      <c r="K69" s="41">
        <v>1172281.8899999999</v>
      </c>
      <c r="L69" s="41">
        <v>217438.25</v>
      </c>
      <c r="M69" s="41">
        <v>18534.25</v>
      </c>
      <c r="N69" s="41">
        <v>0</v>
      </c>
      <c r="O69" s="41">
        <v>10623.5</v>
      </c>
      <c r="P69" s="41">
        <v>231.83</v>
      </c>
      <c r="Q69" s="41">
        <v>0</v>
      </c>
      <c r="R69" s="41">
        <v>163.85</v>
      </c>
      <c r="S69" s="41">
        <v>82</v>
      </c>
      <c r="T69" s="41">
        <v>60.29</v>
      </c>
      <c r="U69" s="41">
        <v>103.91</v>
      </c>
      <c r="V69" s="226"/>
      <c r="W69" s="42">
        <f t="shared" si="9"/>
        <v>1463863.7</v>
      </c>
    </row>
    <row r="70" spans="1:23" x14ac:dyDescent="0.25">
      <c r="A70"/>
      <c r="B70" s="39"/>
      <c r="C70" s="40" t="s">
        <v>264</v>
      </c>
      <c r="D70" s="41">
        <v>50185.27</v>
      </c>
      <c r="E70" s="41">
        <v>53863.95</v>
      </c>
      <c r="F70" s="41">
        <v>18305.95</v>
      </c>
      <c r="G70" s="41">
        <v>5.53</v>
      </c>
      <c r="H70" s="41">
        <v>4</v>
      </c>
      <c r="I70" s="41">
        <v>923.99</v>
      </c>
      <c r="J70" s="41">
        <v>22704.54</v>
      </c>
      <c r="K70" s="41">
        <v>1423381.51</v>
      </c>
      <c r="L70" s="41">
        <v>158752.95000000001</v>
      </c>
      <c r="M70" s="41">
        <v>21425.7</v>
      </c>
      <c r="N70" s="41">
        <v>0</v>
      </c>
      <c r="O70" s="41">
        <v>14975.55</v>
      </c>
      <c r="P70" s="41">
        <v>156209.69</v>
      </c>
      <c r="Q70" s="41">
        <v>10675.93</v>
      </c>
      <c r="R70" s="41">
        <v>126.14</v>
      </c>
      <c r="S70" s="41">
        <v>6627.71</v>
      </c>
      <c r="T70" s="41">
        <v>94.15</v>
      </c>
      <c r="U70" s="41">
        <v>0</v>
      </c>
      <c r="V70" s="226"/>
      <c r="W70" s="42">
        <f t="shared" si="9"/>
        <v>1938262.5599999996</v>
      </c>
    </row>
    <row r="71" spans="1:23" ht="23.25" customHeight="1" x14ac:dyDescent="0.3">
      <c r="A71" s="44"/>
      <c r="B71" s="39" t="s">
        <v>96</v>
      </c>
      <c r="C71" s="43" t="s">
        <v>265</v>
      </c>
      <c r="D71" s="37">
        <v>3307.45</v>
      </c>
      <c r="E71" s="37">
        <v>3646.0200000000004</v>
      </c>
      <c r="F71" s="37">
        <v>614.32999999999993</v>
      </c>
      <c r="G71" s="37">
        <v>2.83</v>
      </c>
      <c r="H71" s="37">
        <v>0</v>
      </c>
      <c r="I71" s="37">
        <v>103.12</v>
      </c>
      <c r="J71" s="37">
        <v>590.29999999999995</v>
      </c>
      <c r="K71" s="37">
        <v>122342.45000000001</v>
      </c>
      <c r="L71" s="37">
        <v>13614.189999999999</v>
      </c>
      <c r="M71" s="37">
        <v>3815.32</v>
      </c>
      <c r="N71" s="37">
        <v>0</v>
      </c>
      <c r="O71" s="37">
        <v>2385.52</v>
      </c>
      <c r="P71" s="37">
        <v>5800.0300000000007</v>
      </c>
      <c r="Q71" s="37">
        <v>801.78</v>
      </c>
      <c r="R71" s="37">
        <v>34.269999999999996</v>
      </c>
      <c r="S71" s="37">
        <v>0</v>
      </c>
      <c r="T71" s="37">
        <v>3.71</v>
      </c>
      <c r="U71" s="37">
        <v>147.25</v>
      </c>
      <c r="V71" s="225">
        <f>SUM(V72:V73)</f>
        <v>0</v>
      </c>
      <c r="W71" s="38">
        <f t="shared" si="9"/>
        <v>157208.56999999998</v>
      </c>
    </row>
    <row r="72" spans="1:23" x14ac:dyDescent="0.25">
      <c r="A72"/>
      <c r="B72" s="51"/>
      <c r="C72" s="40" t="s">
        <v>95</v>
      </c>
      <c r="D72" s="41">
        <v>1501.63</v>
      </c>
      <c r="E72" s="41">
        <v>1529.89</v>
      </c>
      <c r="F72" s="41">
        <v>553.04</v>
      </c>
      <c r="G72" s="41">
        <v>2.83</v>
      </c>
      <c r="H72" s="41">
        <v>0</v>
      </c>
      <c r="I72" s="41">
        <v>103.12</v>
      </c>
      <c r="J72" s="41">
        <v>294.60000000000002</v>
      </c>
      <c r="K72" s="41">
        <v>74624.990000000005</v>
      </c>
      <c r="L72" s="41">
        <v>7459.54</v>
      </c>
      <c r="M72" s="41">
        <v>1231.46</v>
      </c>
      <c r="N72" s="41">
        <v>0</v>
      </c>
      <c r="O72" s="41">
        <v>1246.3599999999999</v>
      </c>
      <c r="P72" s="41">
        <v>2683.02</v>
      </c>
      <c r="Q72" s="41">
        <v>27.73</v>
      </c>
      <c r="R72" s="41">
        <v>7.98</v>
      </c>
      <c r="S72" s="41">
        <v>0</v>
      </c>
      <c r="T72" s="41">
        <v>3.71</v>
      </c>
      <c r="U72" s="41">
        <v>147.25</v>
      </c>
      <c r="V72" s="226">
        <v>0</v>
      </c>
      <c r="W72" s="42">
        <f t="shared" si="9"/>
        <v>91417.150000000009</v>
      </c>
    </row>
    <row r="73" spans="1:23" x14ac:dyDescent="0.25">
      <c r="A73"/>
      <c r="B73" s="52"/>
      <c r="C73" s="40" t="s">
        <v>266</v>
      </c>
      <c r="D73" s="41">
        <v>1805.82</v>
      </c>
      <c r="E73" s="41">
        <v>2116.13</v>
      </c>
      <c r="F73" s="41">
        <v>61.29</v>
      </c>
      <c r="G73" s="41">
        <v>0</v>
      </c>
      <c r="H73" s="41">
        <v>0</v>
      </c>
      <c r="I73" s="41">
        <v>0</v>
      </c>
      <c r="J73" s="41">
        <v>295.7</v>
      </c>
      <c r="K73" s="41">
        <v>47717.46</v>
      </c>
      <c r="L73" s="41">
        <v>6154.65</v>
      </c>
      <c r="M73" s="41">
        <v>2583.86</v>
      </c>
      <c r="N73" s="41">
        <v>0</v>
      </c>
      <c r="O73" s="41">
        <v>1139.1600000000001</v>
      </c>
      <c r="P73" s="41">
        <v>3117.01</v>
      </c>
      <c r="Q73" s="41">
        <v>774.05</v>
      </c>
      <c r="R73" s="41">
        <v>26.29</v>
      </c>
      <c r="S73" s="41">
        <v>0</v>
      </c>
      <c r="T73" s="41">
        <v>0</v>
      </c>
      <c r="U73" s="41">
        <v>0</v>
      </c>
      <c r="V73" s="226">
        <v>0</v>
      </c>
      <c r="W73" s="42">
        <f t="shared" si="9"/>
        <v>65791.42</v>
      </c>
    </row>
    <row r="74" spans="1:23" ht="23.25" customHeight="1" x14ac:dyDescent="0.25">
      <c r="A74"/>
      <c r="B74" s="39" t="s">
        <v>98</v>
      </c>
      <c r="C74" s="43" t="s">
        <v>267</v>
      </c>
      <c r="D74" s="37">
        <v>81323.520000000004</v>
      </c>
      <c r="E74" s="37">
        <v>90545.75</v>
      </c>
      <c r="F74" s="37">
        <v>9783.16</v>
      </c>
      <c r="G74" s="37">
        <v>169.64</v>
      </c>
      <c r="H74" s="37">
        <v>2.2200000000000002</v>
      </c>
      <c r="I74" s="37">
        <v>864.65</v>
      </c>
      <c r="J74" s="37">
        <v>27857.77</v>
      </c>
      <c r="K74" s="37">
        <v>1735673.3399999999</v>
      </c>
      <c r="L74" s="37">
        <v>145677.68</v>
      </c>
      <c r="M74" s="37">
        <v>34689.93</v>
      </c>
      <c r="N74" s="37">
        <v>12.5</v>
      </c>
      <c r="O74" s="37">
        <v>40789.009999999995</v>
      </c>
      <c r="P74" s="37">
        <v>104031.34999999999</v>
      </c>
      <c r="Q74" s="37">
        <v>1451.53</v>
      </c>
      <c r="R74" s="37">
        <v>131.17000000000002</v>
      </c>
      <c r="S74" s="37">
        <v>0</v>
      </c>
      <c r="T74" s="37">
        <v>49.7</v>
      </c>
      <c r="U74" s="37">
        <v>156</v>
      </c>
      <c r="V74" s="225">
        <f t="shared" ref="V74:W74" si="10">SUM(V75:V77)</f>
        <v>0</v>
      </c>
      <c r="W74" s="38">
        <f t="shared" si="10"/>
        <v>2273208.92</v>
      </c>
    </row>
    <row r="75" spans="1:23" ht="23.25" customHeight="1" x14ac:dyDescent="0.25">
      <c r="A75"/>
      <c r="B75" s="39"/>
      <c r="C75" s="40" t="s">
        <v>97</v>
      </c>
      <c r="D75" s="41">
        <v>1175.8800000000001</v>
      </c>
      <c r="E75" s="41">
        <v>1239.01</v>
      </c>
      <c r="F75" s="41">
        <v>3411.41</v>
      </c>
      <c r="G75" s="41">
        <v>0</v>
      </c>
      <c r="H75" s="41">
        <v>0</v>
      </c>
      <c r="I75" s="41">
        <v>654.55999999999995</v>
      </c>
      <c r="J75" s="41">
        <v>641.21</v>
      </c>
      <c r="K75" s="41">
        <v>142733.26999999999</v>
      </c>
      <c r="L75" s="41">
        <v>18785.53</v>
      </c>
      <c r="M75" s="41">
        <v>1509.26</v>
      </c>
      <c r="N75" s="41">
        <v>0</v>
      </c>
      <c r="O75" s="41">
        <v>1598.62</v>
      </c>
      <c r="P75" s="41">
        <v>347.48</v>
      </c>
      <c r="Q75" s="41">
        <v>0</v>
      </c>
      <c r="R75" s="41">
        <v>31.67</v>
      </c>
      <c r="S75" s="41">
        <v>0</v>
      </c>
      <c r="T75" s="41">
        <v>13.94</v>
      </c>
      <c r="U75" s="41">
        <v>0</v>
      </c>
      <c r="V75" s="225"/>
      <c r="W75" s="38">
        <f t="shared" ref="W75:W79" si="11">SUM(D75:V75)</f>
        <v>172141.84000000003</v>
      </c>
    </row>
    <row r="76" spans="1:23" ht="23.25" customHeight="1" x14ac:dyDescent="0.25">
      <c r="A76"/>
      <c r="B76" s="39"/>
      <c r="C76" s="40" t="s">
        <v>268</v>
      </c>
      <c r="D76" s="41">
        <v>3874.15</v>
      </c>
      <c r="E76" s="41">
        <v>4859.3100000000004</v>
      </c>
      <c r="F76" s="41">
        <v>355.1</v>
      </c>
      <c r="G76" s="41">
        <v>13</v>
      </c>
      <c r="H76" s="41">
        <v>2.2200000000000002</v>
      </c>
      <c r="I76" s="41">
        <v>0</v>
      </c>
      <c r="J76" s="41">
        <v>642.28</v>
      </c>
      <c r="K76" s="41">
        <v>59875.67</v>
      </c>
      <c r="L76" s="41">
        <v>3732.36</v>
      </c>
      <c r="M76" s="41">
        <v>3525.49</v>
      </c>
      <c r="N76" s="41">
        <v>0</v>
      </c>
      <c r="O76" s="41">
        <v>1580.19</v>
      </c>
      <c r="P76" s="41">
        <v>5319.78</v>
      </c>
      <c r="Q76" s="41">
        <v>252.27</v>
      </c>
      <c r="R76" s="41">
        <v>20.5</v>
      </c>
      <c r="S76" s="41">
        <v>0</v>
      </c>
      <c r="T76" s="41">
        <v>6</v>
      </c>
      <c r="U76" s="41">
        <v>0</v>
      </c>
      <c r="V76" s="225"/>
      <c r="W76" s="38">
        <f t="shared" si="11"/>
        <v>84058.32</v>
      </c>
    </row>
    <row r="77" spans="1:23" ht="23.25" customHeight="1" x14ac:dyDescent="0.25">
      <c r="A77"/>
      <c r="B77" s="39"/>
      <c r="C77" s="40" t="s">
        <v>269</v>
      </c>
      <c r="D77" s="41">
        <v>76273.490000000005</v>
      </c>
      <c r="E77" s="41">
        <v>84447.43</v>
      </c>
      <c r="F77" s="41">
        <v>6016.65</v>
      </c>
      <c r="G77" s="41">
        <v>156.63999999999999</v>
      </c>
      <c r="H77" s="41">
        <v>0</v>
      </c>
      <c r="I77" s="41">
        <v>210.09</v>
      </c>
      <c r="J77" s="41">
        <v>26574.28</v>
      </c>
      <c r="K77" s="41">
        <v>1533064.4</v>
      </c>
      <c r="L77" s="41">
        <v>123159.79</v>
      </c>
      <c r="M77" s="41">
        <v>29655.18</v>
      </c>
      <c r="N77" s="41">
        <v>12.5</v>
      </c>
      <c r="O77" s="41">
        <v>37610.199999999997</v>
      </c>
      <c r="P77" s="41">
        <v>98364.09</v>
      </c>
      <c r="Q77" s="41">
        <v>1199.26</v>
      </c>
      <c r="R77" s="41">
        <v>79</v>
      </c>
      <c r="S77" s="41">
        <v>0</v>
      </c>
      <c r="T77" s="41">
        <v>29.76</v>
      </c>
      <c r="U77" s="41">
        <v>156</v>
      </c>
      <c r="V77" s="225"/>
      <c r="W77" s="38">
        <f t="shared" si="11"/>
        <v>2017008.76</v>
      </c>
    </row>
    <row r="78" spans="1:23" ht="23.25" customHeight="1" x14ac:dyDescent="0.25">
      <c r="A78"/>
      <c r="B78" s="39" t="s">
        <v>99</v>
      </c>
      <c r="C78" s="43" t="s">
        <v>270</v>
      </c>
      <c r="D78" s="37">
        <v>145.46</v>
      </c>
      <c r="E78" s="37">
        <v>118.35</v>
      </c>
      <c r="F78" s="37">
        <v>0</v>
      </c>
      <c r="G78" s="37">
        <v>0</v>
      </c>
      <c r="H78" s="37">
        <v>0</v>
      </c>
      <c r="I78" s="37">
        <v>0</v>
      </c>
      <c r="J78" s="37">
        <v>42.68</v>
      </c>
      <c r="K78" s="37">
        <v>7185.52</v>
      </c>
      <c r="L78" s="37">
        <v>364.88</v>
      </c>
      <c r="M78" s="37">
        <v>159.54</v>
      </c>
      <c r="N78" s="37">
        <v>0</v>
      </c>
      <c r="O78" s="37">
        <v>40</v>
      </c>
      <c r="P78" s="37">
        <v>0</v>
      </c>
      <c r="Q78" s="37">
        <v>6</v>
      </c>
      <c r="R78" s="37">
        <v>0</v>
      </c>
      <c r="S78" s="37">
        <v>0</v>
      </c>
      <c r="T78" s="37">
        <v>1.67</v>
      </c>
      <c r="U78" s="37">
        <v>0</v>
      </c>
      <c r="V78" s="225">
        <v>0</v>
      </c>
      <c r="W78" s="38">
        <f t="shared" si="11"/>
        <v>8064.1</v>
      </c>
    </row>
    <row r="79" spans="1:23" ht="23.25" customHeight="1" x14ac:dyDescent="0.25">
      <c r="A79"/>
      <c r="B79" s="39" t="s">
        <v>271</v>
      </c>
      <c r="C79" s="43" t="s">
        <v>100</v>
      </c>
      <c r="D79" s="37">
        <v>253.1</v>
      </c>
      <c r="E79" s="37">
        <v>260.77</v>
      </c>
      <c r="F79" s="37">
        <v>13.25</v>
      </c>
      <c r="G79" s="37">
        <v>0</v>
      </c>
      <c r="H79" s="37">
        <v>0</v>
      </c>
      <c r="I79" s="37">
        <v>0</v>
      </c>
      <c r="J79" s="37">
        <v>22.59</v>
      </c>
      <c r="K79" s="37">
        <v>6964.1</v>
      </c>
      <c r="L79" s="37">
        <v>752.62</v>
      </c>
      <c r="M79" s="37">
        <v>196</v>
      </c>
      <c r="N79" s="37">
        <v>0</v>
      </c>
      <c r="O79" s="37">
        <v>64.17</v>
      </c>
      <c r="P79" s="37">
        <v>141</v>
      </c>
      <c r="Q79" s="37">
        <v>0</v>
      </c>
      <c r="R79" s="37">
        <v>0</v>
      </c>
      <c r="S79" s="37">
        <v>0</v>
      </c>
      <c r="T79" s="37">
        <v>0</v>
      </c>
      <c r="U79" s="37">
        <v>0</v>
      </c>
      <c r="V79" s="225"/>
      <c r="W79" s="38">
        <f t="shared" si="11"/>
        <v>8667.6</v>
      </c>
    </row>
    <row r="80" spans="1:23" ht="26.25" customHeight="1" thickBot="1" x14ac:dyDescent="0.3">
      <c r="B80" s="53"/>
      <c r="C80" s="54" t="s">
        <v>2</v>
      </c>
      <c r="D80" s="55">
        <f t="shared" ref="D80:W80" si="12">SUM(D8,D12,D13,D33,D34,D37,D38,D41,D45,D46,D49,D52,D53,D54,D60,D65,D66,D67,D71,D74,D78,D79)</f>
        <v>608241.22999999986</v>
      </c>
      <c r="E80" s="55">
        <f t="shared" si="12"/>
        <v>665165.08000000007</v>
      </c>
      <c r="F80" s="55">
        <f t="shared" si="12"/>
        <v>554125.56000000006</v>
      </c>
      <c r="G80" s="55">
        <f t="shared" si="12"/>
        <v>526.83999999999992</v>
      </c>
      <c r="H80" s="55">
        <f t="shared" si="12"/>
        <v>157.16999999999999</v>
      </c>
      <c r="I80" s="55">
        <f t="shared" si="12"/>
        <v>16131.51</v>
      </c>
      <c r="J80" s="55">
        <f t="shared" si="12"/>
        <v>163578.07999999996</v>
      </c>
      <c r="K80" s="55">
        <f t="shared" si="12"/>
        <v>16958264.619999997</v>
      </c>
      <c r="L80" s="55">
        <f t="shared" si="12"/>
        <v>1803086.2799999998</v>
      </c>
      <c r="M80" s="55">
        <f t="shared" si="12"/>
        <v>451924.90999999992</v>
      </c>
      <c r="N80" s="55">
        <f t="shared" si="12"/>
        <v>378.93</v>
      </c>
      <c r="O80" s="55">
        <f t="shared" si="12"/>
        <v>242874.67999999996</v>
      </c>
      <c r="P80" s="55">
        <f t="shared" si="12"/>
        <v>1554635.2700000003</v>
      </c>
      <c r="Q80" s="55">
        <f t="shared" si="12"/>
        <v>609827.29500000016</v>
      </c>
      <c r="R80" s="55">
        <f t="shared" si="12"/>
        <v>3637.1299999999997</v>
      </c>
      <c r="S80" s="55">
        <f t="shared" si="12"/>
        <v>8450.7000000000007</v>
      </c>
      <c r="T80" s="55">
        <f t="shared" si="12"/>
        <v>722.12</v>
      </c>
      <c r="U80" s="55">
        <f t="shared" si="12"/>
        <v>19070.11</v>
      </c>
      <c r="V80" s="55" t="e">
        <f t="shared" si="12"/>
        <v>#REF!</v>
      </c>
      <c r="W80" s="56">
        <f t="shared" si="12"/>
        <v>23660797.515000001</v>
      </c>
    </row>
    <row r="81" spans="23:23" ht="16.2" thickTop="1" x14ac:dyDescent="0.25">
      <c r="W81" s="57"/>
    </row>
    <row r="82" spans="23:23" x14ac:dyDescent="0.25">
      <c r="W82" s="57"/>
    </row>
    <row r="83" spans="23:23" x14ac:dyDescent="0.25">
      <c r="W83" s="57"/>
    </row>
    <row r="84" spans="23:23" x14ac:dyDescent="0.25">
      <c r="W84" s="57"/>
    </row>
    <row r="85" spans="23:23" x14ac:dyDescent="0.25">
      <c r="W85" s="57"/>
    </row>
  </sheetData>
  <mergeCells count="2">
    <mergeCell ref="B6:C7"/>
    <mergeCell ref="W6:W7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50" fitToWidth="2" orientation="portrait" r:id="rId1"/>
  <headerFooter alignWithMargins="0"/>
  <colBreaks count="1" manualBreakCount="1">
    <brk id="10" max="7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</sheetPr>
  <dimension ref="A1:X85"/>
  <sheetViews>
    <sheetView zoomScale="68" zoomScaleNormal="68" zoomScaleSheetLayoutView="56" workbookViewId="0">
      <selection activeCell="B8" sqref="B8:C79"/>
    </sheetView>
  </sheetViews>
  <sheetFormatPr baseColWidth="10" defaultColWidth="8.88671875" defaultRowHeight="15.6" x14ac:dyDescent="0.25"/>
  <cols>
    <col min="1" max="1" width="8.88671875" style="26"/>
    <col min="2" max="2" width="5.5546875" style="16" customWidth="1"/>
    <col min="3" max="3" width="85.6640625" style="58" customWidth="1"/>
    <col min="4" max="21" width="12.88671875" style="59" customWidth="1"/>
    <col min="22" max="22" width="12.88671875" style="59" hidden="1" customWidth="1"/>
    <col min="23" max="23" width="14.109375" style="60" customWidth="1"/>
    <col min="24" max="24" width="12.6640625" style="28" customWidth="1"/>
    <col min="25" max="32" width="12.6640625" style="26" customWidth="1"/>
    <col min="33" max="247" width="8.88671875" style="26" customWidth="1"/>
    <col min="248" max="16384" width="8.88671875" style="26"/>
  </cols>
  <sheetData>
    <row r="1" spans="1:24" s="15" customFormat="1" ht="10.199999999999999" customHeight="1" x14ac:dyDescent="0.25">
      <c r="B1" s="16"/>
      <c r="C1" s="17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9"/>
    </row>
    <row r="2" spans="1:24" s="15" customFormat="1" ht="24.6" customHeight="1" x14ac:dyDescent="0.25">
      <c r="C2" s="127"/>
      <c r="D2" s="127"/>
      <c r="E2" s="127"/>
      <c r="F2" s="127"/>
      <c r="G2" s="127"/>
      <c r="H2" s="127"/>
      <c r="J2" s="71" t="s">
        <v>199</v>
      </c>
      <c r="K2" s="72" t="s">
        <v>236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4" s="15" customFormat="1" ht="12" customHeight="1" x14ac:dyDescent="0.25">
      <c r="B3" s="16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19"/>
    </row>
    <row r="4" spans="1:24" s="15" customFormat="1" ht="24.6" x14ac:dyDescent="0.3">
      <c r="B4" s="22" t="s">
        <v>201</v>
      </c>
      <c r="C4"/>
      <c r="D4" s="23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19"/>
    </row>
    <row r="5" spans="1:24" s="15" customFormat="1" ht="11.4" customHeight="1" thickBot="1" x14ac:dyDescent="0.3">
      <c r="B5" s="25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</row>
    <row r="6" spans="1:24" ht="23.4" customHeight="1" thickTop="1" x14ac:dyDescent="0.25">
      <c r="B6" s="251" t="s">
        <v>30</v>
      </c>
      <c r="C6" s="252"/>
      <c r="D6" s="236"/>
      <c r="E6" s="222"/>
      <c r="F6" s="222"/>
      <c r="G6" s="222"/>
      <c r="H6" s="222"/>
      <c r="I6" s="222"/>
      <c r="J6" s="237" t="s">
        <v>31</v>
      </c>
      <c r="K6" s="224" t="s">
        <v>32</v>
      </c>
      <c r="L6" s="89"/>
      <c r="M6" s="89"/>
      <c r="N6" s="89"/>
      <c r="O6" s="89"/>
      <c r="P6" s="89"/>
      <c r="Q6" s="89"/>
      <c r="R6" s="89"/>
      <c r="S6" s="89"/>
      <c r="T6" s="89"/>
      <c r="U6" s="89"/>
      <c r="V6" s="27"/>
      <c r="W6" s="255" t="s">
        <v>33</v>
      </c>
    </row>
    <row r="7" spans="1:24" s="29" customFormat="1" ht="20.399999999999999" customHeight="1" x14ac:dyDescent="0.25">
      <c r="B7" s="253"/>
      <c r="C7" s="254"/>
      <c r="D7" s="30" t="s">
        <v>12</v>
      </c>
      <c r="E7" s="30" t="s">
        <v>13</v>
      </c>
      <c r="F7" s="30" t="s">
        <v>14</v>
      </c>
      <c r="G7" s="30" t="s">
        <v>15</v>
      </c>
      <c r="H7" s="30" t="s">
        <v>16</v>
      </c>
      <c r="I7" s="30" t="s">
        <v>17</v>
      </c>
      <c r="J7" s="30" t="s">
        <v>18</v>
      </c>
      <c r="K7" s="31" t="s">
        <v>19</v>
      </c>
      <c r="L7" s="30" t="s">
        <v>20</v>
      </c>
      <c r="M7" s="30" t="s">
        <v>21</v>
      </c>
      <c r="N7" s="30" t="s">
        <v>22</v>
      </c>
      <c r="O7" s="30" t="s">
        <v>23</v>
      </c>
      <c r="P7" s="30" t="s">
        <v>24</v>
      </c>
      <c r="Q7" s="30" t="s">
        <v>25</v>
      </c>
      <c r="R7" s="30" t="s">
        <v>26</v>
      </c>
      <c r="S7" s="30" t="s">
        <v>27</v>
      </c>
      <c r="T7" s="30" t="s">
        <v>28</v>
      </c>
      <c r="U7" s="32" t="s">
        <v>29</v>
      </c>
      <c r="V7" s="30" t="s">
        <v>233</v>
      </c>
      <c r="W7" s="256"/>
      <c r="X7" s="33"/>
    </row>
    <row r="8" spans="1:24" ht="22.5" customHeight="1" x14ac:dyDescent="0.3">
      <c r="A8" s="34"/>
      <c r="B8" s="35" t="s">
        <v>34</v>
      </c>
      <c r="C8" s="36" t="s">
        <v>35</v>
      </c>
      <c r="D8" s="37">
        <v>2206.11</v>
      </c>
      <c r="E8" s="37">
        <v>3190.0499999999997</v>
      </c>
      <c r="F8" s="37">
        <v>15.83</v>
      </c>
      <c r="G8" s="37">
        <v>0</v>
      </c>
      <c r="H8" s="37">
        <v>0</v>
      </c>
      <c r="I8" s="37">
        <v>53</v>
      </c>
      <c r="J8" s="37">
        <v>334.85</v>
      </c>
      <c r="K8" s="37">
        <v>41323.200000000004</v>
      </c>
      <c r="L8" s="37">
        <v>4475.25</v>
      </c>
      <c r="M8" s="37">
        <v>2930.31</v>
      </c>
      <c r="N8" s="37">
        <v>0</v>
      </c>
      <c r="O8" s="37">
        <v>864.76</v>
      </c>
      <c r="P8" s="37">
        <v>2340.0100000000002</v>
      </c>
      <c r="Q8" s="37">
        <v>454.96999999999997</v>
      </c>
      <c r="R8" s="37">
        <v>18.809999999999999</v>
      </c>
      <c r="S8" s="37">
        <v>0</v>
      </c>
      <c r="T8" s="37">
        <v>0</v>
      </c>
      <c r="U8" s="37">
        <v>0</v>
      </c>
      <c r="V8" s="37">
        <f t="shared" ref="V8:W8" si="0">SUM(V9:V11)</f>
        <v>0</v>
      </c>
      <c r="W8" s="38">
        <f t="shared" si="0"/>
        <v>58207.15</v>
      </c>
    </row>
    <row r="9" spans="1:24" x14ac:dyDescent="0.25">
      <c r="A9"/>
      <c r="B9" s="39"/>
      <c r="C9" s="40" t="s">
        <v>36</v>
      </c>
      <c r="D9" s="41">
        <v>2042.19</v>
      </c>
      <c r="E9" s="41">
        <v>2981.64</v>
      </c>
      <c r="F9" s="41">
        <v>15.83</v>
      </c>
      <c r="G9" s="41">
        <v>0</v>
      </c>
      <c r="H9" s="41">
        <v>0</v>
      </c>
      <c r="I9" s="41">
        <v>46</v>
      </c>
      <c r="J9" s="41">
        <v>327.35000000000002</v>
      </c>
      <c r="K9" s="41">
        <v>38640.29</v>
      </c>
      <c r="L9" s="41">
        <v>4339.25</v>
      </c>
      <c r="M9" s="41">
        <v>2522.64</v>
      </c>
      <c r="N9" s="41">
        <v>0</v>
      </c>
      <c r="O9" s="41">
        <v>826.42</v>
      </c>
      <c r="P9" s="41">
        <v>2014.18</v>
      </c>
      <c r="Q9" s="41">
        <v>346.14</v>
      </c>
      <c r="R9" s="41">
        <v>18.809999999999999</v>
      </c>
      <c r="S9" s="41">
        <v>0</v>
      </c>
      <c r="T9" s="41">
        <v>0</v>
      </c>
      <c r="U9" s="41">
        <v>0</v>
      </c>
      <c r="V9" s="226">
        <v>0</v>
      </c>
      <c r="W9" s="42">
        <f>SUM(D9:V9)</f>
        <v>54120.74</v>
      </c>
    </row>
    <row r="10" spans="1:24" x14ac:dyDescent="0.25">
      <c r="A10"/>
      <c r="B10" s="39"/>
      <c r="C10" s="40" t="s">
        <v>37</v>
      </c>
      <c r="D10" s="41">
        <v>156</v>
      </c>
      <c r="E10" s="41">
        <v>207.41</v>
      </c>
      <c r="F10" s="41">
        <v>0</v>
      </c>
      <c r="G10" s="41">
        <v>0</v>
      </c>
      <c r="H10" s="41">
        <v>0</v>
      </c>
      <c r="I10" s="41">
        <v>7</v>
      </c>
      <c r="J10" s="41">
        <v>6.5</v>
      </c>
      <c r="K10" s="41">
        <v>2381.6799999999998</v>
      </c>
      <c r="L10" s="41">
        <v>73.5</v>
      </c>
      <c r="M10" s="41">
        <v>407.67</v>
      </c>
      <c r="N10" s="41">
        <v>0</v>
      </c>
      <c r="O10" s="41">
        <v>38.340000000000003</v>
      </c>
      <c r="P10" s="41">
        <v>194.83</v>
      </c>
      <c r="Q10" s="41">
        <v>108.83</v>
      </c>
      <c r="R10" s="41">
        <v>0</v>
      </c>
      <c r="S10" s="41">
        <v>0</v>
      </c>
      <c r="T10" s="41">
        <v>0</v>
      </c>
      <c r="U10" s="41">
        <v>0</v>
      </c>
      <c r="V10" s="226">
        <v>0</v>
      </c>
      <c r="W10" s="42">
        <f t="shared" ref="W10:W11" si="1">SUM(D10:V10)</f>
        <v>3581.7599999999998</v>
      </c>
    </row>
    <row r="11" spans="1:24" x14ac:dyDescent="0.25">
      <c r="A11"/>
      <c r="B11" s="39"/>
      <c r="C11" s="40" t="s">
        <v>38</v>
      </c>
      <c r="D11" s="41">
        <v>7.92</v>
      </c>
      <c r="E11" s="41">
        <v>1</v>
      </c>
      <c r="F11" s="41">
        <v>0</v>
      </c>
      <c r="G11" s="41">
        <v>0</v>
      </c>
      <c r="H11" s="41">
        <v>0</v>
      </c>
      <c r="I11" s="41">
        <v>0</v>
      </c>
      <c r="J11" s="41">
        <v>1</v>
      </c>
      <c r="K11" s="41">
        <v>301.23</v>
      </c>
      <c r="L11" s="41">
        <v>62.5</v>
      </c>
      <c r="M11" s="41">
        <v>0</v>
      </c>
      <c r="N11" s="41">
        <v>0</v>
      </c>
      <c r="O11" s="41">
        <v>0</v>
      </c>
      <c r="P11" s="41">
        <v>131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226">
        <v>0</v>
      </c>
      <c r="W11" s="42">
        <f t="shared" si="1"/>
        <v>504.65000000000003</v>
      </c>
    </row>
    <row r="12" spans="1:24" ht="22.5" customHeight="1" x14ac:dyDescent="0.25">
      <c r="A12"/>
      <c r="B12" s="39" t="s">
        <v>39</v>
      </c>
      <c r="C12" s="43" t="s">
        <v>40</v>
      </c>
      <c r="D12" s="37">
        <v>621.4</v>
      </c>
      <c r="E12" s="37">
        <v>854.84</v>
      </c>
      <c r="F12" s="37">
        <v>610.85</v>
      </c>
      <c r="G12" s="37">
        <v>0</v>
      </c>
      <c r="H12" s="37">
        <v>0</v>
      </c>
      <c r="I12" s="37">
        <v>15</v>
      </c>
      <c r="J12" s="37">
        <v>42.62</v>
      </c>
      <c r="K12" s="37">
        <v>12708.86</v>
      </c>
      <c r="L12" s="37">
        <v>175.89</v>
      </c>
      <c r="M12" s="37">
        <v>659.25</v>
      </c>
      <c r="N12" s="37">
        <v>0</v>
      </c>
      <c r="O12" s="37">
        <v>215.82</v>
      </c>
      <c r="P12" s="37">
        <v>3064.59</v>
      </c>
      <c r="Q12" s="37">
        <v>48.25</v>
      </c>
      <c r="R12" s="37">
        <v>0</v>
      </c>
      <c r="S12" s="37">
        <v>0</v>
      </c>
      <c r="T12" s="37">
        <v>0</v>
      </c>
      <c r="U12" s="37">
        <v>0</v>
      </c>
      <c r="V12" s="225">
        <v>0</v>
      </c>
      <c r="W12" s="38">
        <f>SUM(D12:V12)</f>
        <v>19017.37</v>
      </c>
    </row>
    <row r="13" spans="1:24" ht="23.25" customHeight="1" x14ac:dyDescent="0.3">
      <c r="A13" s="44"/>
      <c r="B13" s="39" t="s">
        <v>41</v>
      </c>
      <c r="C13" s="43" t="s">
        <v>42</v>
      </c>
      <c r="D13" s="37">
        <v>110237.55999999998</v>
      </c>
      <c r="E13" s="37">
        <v>134942.73000000001</v>
      </c>
      <c r="F13" s="37">
        <v>49707.070000000007</v>
      </c>
      <c r="G13" s="37">
        <v>31.27</v>
      </c>
      <c r="H13" s="37">
        <v>24.759999999999998</v>
      </c>
      <c r="I13" s="37">
        <v>1464.84</v>
      </c>
      <c r="J13" s="37">
        <v>20427.46</v>
      </c>
      <c r="K13" s="37">
        <v>2001346.3</v>
      </c>
      <c r="L13" s="37">
        <v>116854.46999999997</v>
      </c>
      <c r="M13" s="37">
        <v>76133.35000000002</v>
      </c>
      <c r="N13" s="37">
        <v>1</v>
      </c>
      <c r="O13" s="37">
        <v>25731.94</v>
      </c>
      <c r="P13" s="37">
        <v>423873.72</v>
      </c>
      <c r="Q13" s="37">
        <v>1145.1499999999999</v>
      </c>
      <c r="R13" s="37">
        <v>1753.1599999999996</v>
      </c>
      <c r="S13" s="37">
        <v>0</v>
      </c>
      <c r="T13" s="37">
        <v>112.63</v>
      </c>
      <c r="U13" s="37">
        <v>0</v>
      </c>
      <c r="V13" s="37">
        <f t="shared" ref="V13" si="2">SUM(V14:V32)</f>
        <v>0</v>
      </c>
      <c r="W13" s="38">
        <f>SUM(W14:W32)</f>
        <v>2963787.4100000006</v>
      </c>
    </row>
    <row r="14" spans="1:24" s="44" customFormat="1" x14ac:dyDescent="0.3">
      <c r="A14"/>
      <c r="B14" s="39"/>
      <c r="C14" s="40" t="s">
        <v>43</v>
      </c>
      <c r="D14" s="41">
        <v>26909.83</v>
      </c>
      <c r="E14" s="41">
        <v>33535.51</v>
      </c>
      <c r="F14" s="41">
        <v>11355.64</v>
      </c>
      <c r="G14" s="41">
        <v>0</v>
      </c>
      <c r="H14" s="41">
        <v>16</v>
      </c>
      <c r="I14" s="41">
        <v>110.75</v>
      </c>
      <c r="J14" s="41">
        <v>4562.95</v>
      </c>
      <c r="K14" s="41">
        <v>499011.5</v>
      </c>
      <c r="L14" s="41">
        <v>34471.61</v>
      </c>
      <c r="M14" s="41">
        <v>18806.72</v>
      </c>
      <c r="N14" s="41">
        <v>1</v>
      </c>
      <c r="O14" s="41">
        <v>9561.7999999999993</v>
      </c>
      <c r="P14" s="41">
        <v>59967.96</v>
      </c>
      <c r="Q14" s="41">
        <v>16</v>
      </c>
      <c r="R14" s="41">
        <v>339.58</v>
      </c>
      <c r="S14" s="41">
        <v>0</v>
      </c>
      <c r="T14" s="41">
        <v>18.510000000000002</v>
      </c>
      <c r="U14" s="41">
        <v>0</v>
      </c>
      <c r="V14" s="226">
        <v>0</v>
      </c>
      <c r="W14" s="42">
        <f t="shared" ref="W14:W32" si="3">SUM(D14:V14)</f>
        <v>698685.36</v>
      </c>
      <c r="X14" s="45"/>
    </row>
    <row r="15" spans="1:24" x14ac:dyDescent="0.25">
      <c r="A15"/>
      <c r="B15" s="39"/>
      <c r="C15" s="40" t="s">
        <v>44</v>
      </c>
      <c r="D15" s="41">
        <v>4932.6099999999997</v>
      </c>
      <c r="E15" s="41">
        <v>5965.62</v>
      </c>
      <c r="F15" s="41">
        <v>598.29999999999995</v>
      </c>
      <c r="G15" s="41">
        <v>2.27</v>
      </c>
      <c r="H15" s="41">
        <v>0</v>
      </c>
      <c r="I15" s="41">
        <v>72.5</v>
      </c>
      <c r="J15" s="41">
        <v>805.03</v>
      </c>
      <c r="K15" s="41">
        <v>113490.5</v>
      </c>
      <c r="L15" s="41">
        <v>4526.41</v>
      </c>
      <c r="M15" s="41">
        <v>3301.58</v>
      </c>
      <c r="N15" s="41">
        <v>0</v>
      </c>
      <c r="O15" s="41">
        <v>1065.76</v>
      </c>
      <c r="P15" s="41">
        <v>64688.480000000003</v>
      </c>
      <c r="Q15" s="41">
        <v>0</v>
      </c>
      <c r="R15" s="41">
        <v>31.5</v>
      </c>
      <c r="S15" s="41">
        <v>0</v>
      </c>
      <c r="T15" s="41">
        <v>6</v>
      </c>
      <c r="U15" s="41">
        <v>0</v>
      </c>
      <c r="V15" s="226">
        <v>0</v>
      </c>
      <c r="W15" s="42">
        <f t="shared" si="3"/>
        <v>199486.56000000003</v>
      </c>
    </row>
    <row r="16" spans="1:24" ht="16.5" customHeight="1" x14ac:dyDescent="0.25">
      <c r="A16"/>
      <c r="B16" s="39"/>
      <c r="C16" s="40" t="s">
        <v>45</v>
      </c>
      <c r="D16" s="41">
        <v>2051.63</v>
      </c>
      <c r="E16" s="41">
        <v>2907.98</v>
      </c>
      <c r="F16" s="41">
        <v>275.36</v>
      </c>
      <c r="G16" s="41">
        <v>2</v>
      </c>
      <c r="H16" s="41">
        <v>0</v>
      </c>
      <c r="I16" s="41">
        <v>83.95</v>
      </c>
      <c r="J16" s="41">
        <v>307.23</v>
      </c>
      <c r="K16" s="41">
        <v>34989.07</v>
      </c>
      <c r="L16" s="41">
        <v>2030.49</v>
      </c>
      <c r="M16" s="41">
        <v>2333.4699999999998</v>
      </c>
      <c r="N16" s="41">
        <v>0</v>
      </c>
      <c r="O16" s="41">
        <v>506.25</v>
      </c>
      <c r="P16" s="41">
        <v>14099.3</v>
      </c>
      <c r="Q16" s="41">
        <v>87.6</v>
      </c>
      <c r="R16" s="41">
        <v>17.75</v>
      </c>
      <c r="S16" s="41">
        <v>0</v>
      </c>
      <c r="T16" s="41">
        <v>2.25</v>
      </c>
      <c r="U16" s="41">
        <v>0</v>
      </c>
      <c r="V16" s="226">
        <v>0</v>
      </c>
      <c r="W16" s="42">
        <f t="shared" si="3"/>
        <v>59694.329999999994</v>
      </c>
    </row>
    <row r="17" spans="1:24" ht="16.5" customHeight="1" x14ac:dyDescent="0.25">
      <c r="A17"/>
      <c r="B17" s="39"/>
      <c r="C17" s="40" t="s">
        <v>46</v>
      </c>
      <c r="D17" s="41">
        <v>3365.05</v>
      </c>
      <c r="E17" s="41">
        <v>4059.35</v>
      </c>
      <c r="F17" s="41">
        <v>1165.74</v>
      </c>
      <c r="G17" s="41">
        <v>0</v>
      </c>
      <c r="H17" s="41">
        <v>0</v>
      </c>
      <c r="I17" s="41">
        <v>30.2</v>
      </c>
      <c r="J17" s="41">
        <v>551.95000000000005</v>
      </c>
      <c r="K17" s="41">
        <v>46936.6</v>
      </c>
      <c r="L17" s="41">
        <v>2049.17</v>
      </c>
      <c r="M17" s="41">
        <v>1997.89</v>
      </c>
      <c r="N17" s="41">
        <v>0</v>
      </c>
      <c r="O17" s="41">
        <v>405.85</v>
      </c>
      <c r="P17" s="41">
        <v>6199.99</v>
      </c>
      <c r="Q17" s="41">
        <v>0</v>
      </c>
      <c r="R17" s="41">
        <v>12.56</v>
      </c>
      <c r="S17" s="41">
        <v>0</v>
      </c>
      <c r="T17" s="41">
        <v>2</v>
      </c>
      <c r="U17" s="41">
        <v>0</v>
      </c>
      <c r="V17" s="226">
        <v>0</v>
      </c>
      <c r="W17" s="42">
        <f t="shared" si="3"/>
        <v>66776.349999999991</v>
      </c>
    </row>
    <row r="18" spans="1:24" ht="16.5" customHeight="1" x14ac:dyDescent="0.25">
      <c r="A18"/>
      <c r="B18" s="39"/>
      <c r="C18" s="40" t="s">
        <v>47</v>
      </c>
      <c r="D18" s="41">
        <v>1350.95</v>
      </c>
      <c r="E18" s="41">
        <v>1806.01</v>
      </c>
      <c r="F18" s="41">
        <v>62.21</v>
      </c>
      <c r="G18" s="41">
        <v>0</v>
      </c>
      <c r="H18" s="41">
        <v>0</v>
      </c>
      <c r="I18" s="41">
        <v>26.5</v>
      </c>
      <c r="J18" s="41">
        <v>249.34</v>
      </c>
      <c r="K18" s="41">
        <v>28486.65</v>
      </c>
      <c r="L18" s="41">
        <v>1900</v>
      </c>
      <c r="M18" s="41">
        <v>972.47</v>
      </c>
      <c r="N18" s="41">
        <v>0</v>
      </c>
      <c r="O18" s="41">
        <v>325.63</v>
      </c>
      <c r="P18" s="41">
        <v>11102.21</v>
      </c>
      <c r="Q18" s="41">
        <v>0</v>
      </c>
      <c r="R18" s="41">
        <v>37.76</v>
      </c>
      <c r="S18" s="41">
        <v>0</v>
      </c>
      <c r="T18" s="41">
        <v>0</v>
      </c>
      <c r="U18" s="41">
        <v>0</v>
      </c>
      <c r="V18" s="226">
        <v>0</v>
      </c>
      <c r="W18" s="42">
        <f t="shared" si="3"/>
        <v>46319.73</v>
      </c>
    </row>
    <row r="19" spans="1:24" ht="16.5" customHeight="1" x14ac:dyDescent="0.25">
      <c r="A19"/>
      <c r="B19" s="39"/>
      <c r="C19" s="40" t="s">
        <v>48</v>
      </c>
      <c r="D19" s="41">
        <v>192.88</v>
      </c>
      <c r="E19" s="41">
        <v>221.35</v>
      </c>
      <c r="F19" s="41">
        <v>250.68</v>
      </c>
      <c r="G19" s="41">
        <v>0</v>
      </c>
      <c r="H19" s="41">
        <v>0</v>
      </c>
      <c r="I19" s="41">
        <v>8.02</v>
      </c>
      <c r="J19" s="41">
        <v>27.03</v>
      </c>
      <c r="K19" s="41">
        <v>5221.8</v>
      </c>
      <c r="L19" s="41">
        <v>374.56</v>
      </c>
      <c r="M19" s="41">
        <v>209.88</v>
      </c>
      <c r="N19" s="41">
        <v>0</v>
      </c>
      <c r="O19" s="41">
        <v>0</v>
      </c>
      <c r="P19" s="41">
        <v>0</v>
      </c>
      <c r="Q19" s="41">
        <v>0</v>
      </c>
      <c r="R19" s="41">
        <v>4</v>
      </c>
      <c r="S19" s="41">
        <v>0</v>
      </c>
      <c r="T19" s="41">
        <v>3.5</v>
      </c>
      <c r="U19" s="41">
        <v>0</v>
      </c>
      <c r="V19" s="226">
        <v>0</v>
      </c>
      <c r="W19" s="42">
        <f t="shared" si="3"/>
        <v>6513.7000000000007</v>
      </c>
    </row>
    <row r="20" spans="1:24" ht="16.5" customHeight="1" x14ac:dyDescent="0.25">
      <c r="A20"/>
      <c r="B20" s="39"/>
      <c r="C20" s="40" t="s">
        <v>49</v>
      </c>
      <c r="D20" s="41">
        <v>6730.61</v>
      </c>
      <c r="E20" s="41">
        <v>7937.95</v>
      </c>
      <c r="F20" s="41">
        <v>4807.2</v>
      </c>
      <c r="G20" s="41">
        <v>0</v>
      </c>
      <c r="H20" s="41">
        <v>0</v>
      </c>
      <c r="I20" s="41">
        <v>162.24</v>
      </c>
      <c r="J20" s="41">
        <v>1280.98</v>
      </c>
      <c r="K20" s="41">
        <v>142516.53</v>
      </c>
      <c r="L20" s="41">
        <v>9690.59</v>
      </c>
      <c r="M20" s="41">
        <v>4437.2</v>
      </c>
      <c r="N20" s="41">
        <v>0</v>
      </c>
      <c r="O20" s="41">
        <v>1136.0999999999999</v>
      </c>
      <c r="P20" s="41">
        <v>6741.49</v>
      </c>
      <c r="Q20" s="41">
        <v>0</v>
      </c>
      <c r="R20" s="41">
        <v>284.37</v>
      </c>
      <c r="S20" s="41">
        <v>0</v>
      </c>
      <c r="T20" s="41">
        <v>2.5</v>
      </c>
      <c r="U20" s="41">
        <v>0</v>
      </c>
      <c r="V20" s="226">
        <v>0</v>
      </c>
      <c r="W20" s="42">
        <f t="shared" si="3"/>
        <v>185727.76</v>
      </c>
    </row>
    <row r="21" spans="1:24" ht="16.5" customHeight="1" x14ac:dyDescent="0.25">
      <c r="A21"/>
      <c r="B21" s="39"/>
      <c r="C21" s="40" t="s">
        <v>50</v>
      </c>
      <c r="D21" s="41">
        <v>4884.76</v>
      </c>
      <c r="E21" s="41">
        <v>5478.4</v>
      </c>
      <c r="F21" s="41">
        <v>4735.26</v>
      </c>
      <c r="G21" s="41">
        <v>0</v>
      </c>
      <c r="H21" s="41">
        <v>0</v>
      </c>
      <c r="I21" s="41">
        <v>142.52000000000001</v>
      </c>
      <c r="J21" s="41">
        <v>1343.88</v>
      </c>
      <c r="K21" s="41">
        <v>141257.13</v>
      </c>
      <c r="L21" s="41">
        <v>15530.32</v>
      </c>
      <c r="M21" s="41">
        <v>2678.25</v>
      </c>
      <c r="N21" s="41">
        <v>0</v>
      </c>
      <c r="O21" s="41">
        <v>858</v>
      </c>
      <c r="P21" s="41">
        <v>3093.91</v>
      </c>
      <c r="Q21" s="41">
        <v>0</v>
      </c>
      <c r="R21" s="41">
        <v>154.41999999999999</v>
      </c>
      <c r="S21" s="41">
        <v>0</v>
      </c>
      <c r="T21" s="41">
        <v>1.1100000000000001</v>
      </c>
      <c r="U21" s="41">
        <v>0</v>
      </c>
      <c r="V21" s="226">
        <v>0</v>
      </c>
      <c r="W21" s="42">
        <f t="shared" si="3"/>
        <v>180157.96000000002</v>
      </c>
    </row>
    <row r="22" spans="1:24" ht="16.5" customHeight="1" x14ac:dyDescent="0.25">
      <c r="A22"/>
      <c r="B22" s="39"/>
      <c r="C22" s="40" t="s">
        <v>51</v>
      </c>
      <c r="D22" s="41">
        <v>5484.6</v>
      </c>
      <c r="E22" s="41">
        <v>6549.05</v>
      </c>
      <c r="F22" s="41">
        <v>1855.65</v>
      </c>
      <c r="G22" s="41">
        <v>19</v>
      </c>
      <c r="H22" s="41">
        <v>0</v>
      </c>
      <c r="I22" s="41">
        <v>155.05000000000001</v>
      </c>
      <c r="J22" s="41">
        <v>988.74</v>
      </c>
      <c r="K22" s="41">
        <v>83909.49</v>
      </c>
      <c r="L22" s="41">
        <v>3885.35</v>
      </c>
      <c r="M22" s="41">
        <v>3475.45</v>
      </c>
      <c r="N22" s="41">
        <v>0</v>
      </c>
      <c r="O22" s="41">
        <v>808.85</v>
      </c>
      <c r="P22" s="41">
        <v>16000.14</v>
      </c>
      <c r="Q22" s="41">
        <v>0</v>
      </c>
      <c r="R22" s="41">
        <v>66.290000000000006</v>
      </c>
      <c r="S22" s="41">
        <v>0</v>
      </c>
      <c r="T22" s="41">
        <v>3</v>
      </c>
      <c r="U22" s="41">
        <v>0</v>
      </c>
      <c r="V22" s="226">
        <v>0</v>
      </c>
      <c r="W22" s="42">
        <f t="shared" si="3"/>
        <v>123200.66</v>
      </c>
    </row>
    <row r="23" spans="1:24" ht="16.5" customHeight="1" x14ac:dyDescent="0.25">
      <c r="A23"/>
      <c r="B23" s="39"/>
      <c r="C23" s="40" t="s">
        <v>52</v>
      </c>
      <c r="D23" s="41">
        <v>7413.39</v>
      </c>
      <c r="E23" s="41">
        <v>8742.82</v>
      </c>
      <c r="F23" s="41">
        <v>3031.42</v>
      </c>
      <c r="G23" s="41">
        <v>4</v>
      </c>
      <c r="H23" s="41">
        <v>0</v>
      </c>
      <c r="I23" s="41">
        <v>197.14</v>
      </c>
      <c r="J23" s="41">
        <v>1096.6099999999999</v>
      </c>
      <c r="K23" s="41">
        <v>130171.93</v>
      </c>
      <c r="L23" s="41">
        <v>5299.55</v>
      </c>
      <c r="M23" s="41">
        <v>6193.41</v>
      </c>
      <c r="N23" s="41">
        <v>0</v>
      </c>
      <c r="O23" s="41">
        <v>1558.2</v>
      </c>
      <c r="P23" s="41">
        <v>33565.56</v>
      </c>
      <c r="Q23" s="41">
        <v>297.33</v>
      </c>
      <c r="R23" s="41">
        <v>16.57</v>
      </c>
      <c r="S23" s="41">
        <v>0</v>
      </c>
      <c r="T23" s="41">
        <v>3</v>
      </c>
      <c r="U23" s="41">
        <v>0</v>
      </c>
      <c r="V23" s="226">
        <v>0</v>
      </c>
      <c r="W23" s="42">
        <f t="shared" si="3"/>
        <v>197590.93</v>
      </c>
    </row>
    <row r="24" spans="1:24" ht="16.5" customHeight="1" x14ac:dyDescent="0.25">
      <c r="A24"/>
      <c r="B24" s="39"/>
      <c r="C24" s="40" t="s">
        <v>53</v>
      </c>
      <c r="D24" s="41">
        <v>6253.14</v>
      </c>
      <c r="E24" s="41">
        <v>7095.68</v>
      </c>
      <c r="F24" s="41">
        <v>5252.37</v>
      </c>
      <c r="G24" s="41">
        <v>0</v>
      </c>
      <c r="H24" s="41">
        <v>5</v>
      </c>
      <c r="I24" s="41">
        <v>102.71</v>
      </c>
      <c r="J24" s="41">
        <v>1094.0999999999999</v>
      </c>
      <c r="K24" s="41">
        <v>99351.57</v>
      </c>
      <c r="L24" s="41">
        <v>3787.31</v>
      </c>
      <c r="M24" s="41">
        <v>3443.22</v>
      </c>
      <c r="N24" s="41">
        <v>0</v>
      </c>
      <c r="O24" s="41">
        <v>1430.84</v>
      </c>
      <c r="P24" s="41">
        <v>33691.81</v>
      </c>
      <c r="Q24" s="41">
        <v>0</v>
      </c>
      <c r="R24" s="41">
        <v>109.48</v>
      </c>
      <c r="S24" s="41">
        <v>0</v>
      </c>
      <c r="T24" s="41">
        <v>11.68</v>
      </c>
      <c r="U24" s="41">
        <v>0</v>
      </c>
      <c r="V24" s="226">
        <v>0</v>
      </c>
      <c r="W24" s="42">
        <f t="shared" si="3"/>
        <v>161628.91</v>
      </c>
    </row>
    <row r="25" spans="1:24" ht="16.5" customHeight="1" x14ac:dyDescent="0.25">
      <c r="A25"/>
      <c r="B25" s="39"/>
      <c r="C25" s="40" t="s">
        <v>54</v>
      </c>
      <c r="D25" s="41">
        <v>13319.86</v>
      </c>
      <c r="E25" s="41">
        <v>17596</v>
      </c>
      <c r="F25" s="41">
        <v>3733.01</v>
      </c>
      <c r="G25" s="41">
        <v>0</v>
      </c>
      <c r="H25" s="41">
        <v>0</v>
      </c>
      <c r="I25" s="41">
        <v>48.75</v>
      </c>
      <c r="J25" s="41">
        <v>2326.14</v>
      </c>
      <c r="K25" s="41">
        <v>235559.54</v>
      </c>
      <c r="L25" s="41">
        <v>10374.780000000001</v>
      </c>
      <c r="M25" s="41">
        <v>13487.43</v>
      </c>
      <c r="N25" s="41">
        <v>0</v>
      </c>
      <c r="O25" s="41">
        <v>3548.05</v>
      </c>
      <c r="P25" s="41">
        <v>60738.32</v>
      </c>
      <c r="Q25" s="41">
        <v>726.89</v>
      </c>
      <c r="R25" s="41">
        <v>257.13</v>
      </c>
      <c r="S25" s="41">
        <v>0</v>
      </c>
      <c r="T25" s="41">
        <v>25.83</v>
      </c>
      <c r="U25" s="41">
        <v>0</v>
      </c>
      <c r="V25" s="226">
        <v>0</v>
      </c>
      <c r="W25" s="42">
        <f t="shared" si="3"/>
        <v>361741.73000000004</v>
      </c>
    </row>
    <row r="26" spans="1:24" x14ac:dyDescent="0.25">
      <c r="A26"/>
      <c r="B26" s="39"/>
      <c r="C26" s="40" t="s">
        <v>55</v>
      </c>
      <c r="D26" s="41">
        <v>1123.0899999999999</v>
      </c>
      <c r="E26" s="41">
        <v>1541.03</v>
      </c>
      <c r="F26" s="41">
        <v>356.15</v>
      </c>
      <c r="G26" s="41">
        <v>0</v>
      </c>
      <c r="H26" s="41">
        <v>0</v>
      </c>
      <c r="I26" s="41">
        <v>44.25</v>
      </c>
      <c r="J26" s="41">
        <v>385.56</v>
      </c>
      <c r="K26" s="41">
        <v>32523.15</v>
      </c>
      <c r="L26" s="41">
        <v>2604.7800000000002</v>
      </c>
      <c r="M26" s="41">
        <v>719.11</v>
      </c>
      <c r="N26" s="41">
        <v>0</v>
      </c>
      <c r="O26" s="41">
        <v>376</v>
      </c>
      <c r="P26" s="41">
        <v>4781.8599999999997</v>
      </c>
      <c r="Q26" s="41">
        <v>0</v>
      </c>
      <c r="R26" s="41">
        <v>30</v>
      </c>
      <c r="S26" s="41">
        <v>0</v>
      </c>
      <c r="T26" s="41">
        <v>0</v>
      </c>
      <c r="U26" s="41">
        <v>0</v>
      </c>
      <c r="V26" s="226">
        <v>0</v>
      </c>
      <c r="W26" s="42">
        <f t="shared" si="3"/>
        <v>44484.98</v>
      </c>
    </row>
    <row r="27" spans="1:24" ht="16.5" customHeight="1" x14ac:dyDescent="0.25">
      <c r="A27"/>
      <c r="B27" s="39"/>
      <c r="C27" s="40" t="s">
        <v>56</v>
      </c>
      <c r="D27" s="41">
        <v>2643.93</v>
      </c>
      <c r="E27" s="41">
        <v>2697.58</v>
      </c>
      <c r="F27" s="41">
        <v>2311.77</v>
      </c>
      <c r="G27" s="41">
        <v>0</v>
      </c>
      <c r="H27" s="41">
        <v>0</v>
      </c>
      <c r="I27" s="41">
        <v>45.28</v>
      </c>
      <c r="J27" s="41">
        <v>508.43</v>
      </c>
      <c r="K27" s="41">
        <v>51883.01</v>
      </c>
      <c r="L27" s="41">
        <v>2341.9</v>
      </c>
      <c r="M27" s="41">
        <v>1148.01</v>
      </c>
      <c r="N27" s="41">
        <v>0</v>
      </c>
      <c r="O27" s="41">
        <v>490.51</v>
      </c>
      <c r="P27" s="41">
        <v>5974.62</v>
      </c>
      <c r="Q27" s="41">
        <v>0</v>
      </c>
      <c r="R27" s="41">
        <v>26</v>
      </c>
      <c r="S27" s="41">
        <v>0</v>
      </c>
      <c r="T27" s="41">
        <v>6</v>
      </c>
      <c r="U27" s="41">
        <v>0</v>
      </c>
      <c r="V27" s="226">
        <v>0</v>
      </c>
      <c r="W27" s="42">
        <f t="shared" si="3"/>
        <v>70077.040000000008</v>
      </c>
    </row>
    <row r="28" spans="1:24" ht="16.5" customHeight="1" x14ac:dyDescent="0.25">
      <c r="A28"/>
      <c r="B28" s="39"/>
      <c r="C28" s="40" t="s">
        <v>57</v>
      </c>
      <c r="D28" s="41">
        <v>7050.78</v>
      </c>
      <c r="E28" s="41">
        <v>8756.76</v>
      </c>
      <c r="F28" s="41">
        <v>3368.62</v>
      </c>
      <c r="G28" s="41">
        <v>0</v>
      </c>
      <c r="H28" s="41">
        <v>0</v>
      </c>
      <c r="I28" s="41">
        <v>39</v>
      </c>
      <c r="J28" s="41">
        <v>1314.49</v>
      </c>
      <c r="K28" s="41">
        <v>102802.26</v>
      </c>
      <c r="L28" s="41">
        <v>5597.12</v>
      </c>
      <c r="M28" s="41">
        <v>3816.36</v>
      </c>
      <c r="N28" s="41">
        <v>0</v>
      </c>
      <c r="O28" s="41">
        <v>1021.54</v>
      </c>
      <c r="P28" s="41">
        <v>46740.05</v>
      </c>
      <c r="Q28" s="41">
        <v>0</v>
      </c>
      <c r="R28" s="41">
        <v>171.64</v>
      </c>
      <c r="S28" s="41">
        <v>0</v>
      </c>
      <c r="T28" s="41">
        <v>16.5</v>
      </c>
      <c r="U28" s="41">
        <v>0</v>
      </c>
      <c r="V28" s="226">
        <v>0</v>
      </c>
      <c r="W28" s="42">
        <f t="shared" si="3"/>
        <v>180695.12</v>
      </c>
    </row>
    <row r="29" spans="1:24" ht="15.75" customHeight="1" x14ac:dyDescent="0.25">
      <c r="A29"/>
      <c r="B29" s="39"/>
      <c r="C29" s="40" t="s">
        <v>58</v>
      </c>
      <c r="D29" s="41">
        <v>9308.43</v>
      </c>
      <c r="E29" s="41">
        <v>11109.72</v>
      </c>
      <c r="F29" s="41">
        <v>2799.02</v>
      </c>
      <c r="G29" s="41">
        <v>4</v>
      </c>
      <c r="H29" s="41">
        <v>3.76</v>
      </c>
      <c r="I29" s="41">
        <v>95.82</v>
      </c>
      <c r="J29" s="41">
        <v>2251.94</v>
      </c>
      <c r="K29" s="41">
        <v>115658.44</v>
      </c>
      <c r="L29" s="41">
        <v>4104.4799999999996</v>
      </c>
      <c r="M29" s="41">
        <v>4346.13</v>
      </c>
      <c r="N29" s="41">
        <v>0</v>
      </c>
      <c r="O29" s="41">
        <v>1157</v>
      </c>
      <c r="P29" s="41">
        <v>23157.71</v>
      </c>
      <c r="Q29" s="41">
        <v>0</v>
      </c>
      <c r="R29" s="41">
        <v>26</v>
      </c>
      <c r="S29" s="41">
        <v>0</v>
      </c>
      <c r="T29" s="41">
        <v>3</v>
      </c>
      <c r="U29" s="41">
        <v>0</v>
      </c>
      <c r="V29" s="226">
        <v>0</v>
      </c>
      <c r="W29" s="42">
        <f t="shared" si="3"/>
        <v>174025.45</v>
      </c>
    </row>
    <row r="30" spans="1:24" s="44" customFormat="1" ht="16.5" customHeight="1" x14ac:dyDescent="0.3">
      <c r="A30"/>
      <c r="B30" s="39"/>
      <c r="C30" s="40" t="s">
        <v>59</v>
      </c>
      <c r="D30" s="41">
        <v>1561.88</v>
      </c>
      <c r="E30" s="41">
        <v>1606.25</v>
      </c>
      <c r="F30" s="41">
        <v>2140.15</v>
      </c>
      <c r="G30" s="41">
        <v>0</v>
      </c>
      <c r="H30" s="41">
        <v>0</v>
      </c>
      <c r="I30" s="41">
        <v>20</v>
      </c>
      <c r="J30" s="41">
        <v>125.06</v>
      </c>
      <c r="K30" s="41">
        <v>26131.06</v>
      </c>
      <c r="L30" s="41">
        <v>967.2</v>
      </c>
      <c r="M30" s="41">
        <v>631</v>
      </c>
      <c r="N30" s="41">
        <v>0</v>
      </c>
      <c r="O30" s="41">
        <v>287.58</v>
      </c>
      <c r="P30" s="41">
        <v>483.25</v>
      </c>
      <c r="Q30" s="41">
        <v>0</v>
      </c>
      <c r="R30" s="41">
        <v>12.5</v>
      </c>
      <c r="S30" s="41">
        <v>0</v>
      </c>
      <c r="T30" s="41">
        <v>0</v>
      </c>
      <c r="U30" s="41">
        <v>0</v>
      </c>
      <c r="V30" s="226">
        <v>0</v>
      </c>
      <c r="W30" s="42">
        <f t="shared" si="3"/>
        <v>33965.930000000008</v>
      </c>
      <c r="X30" s="45"/>
    </row>
    <row r="31" spans="1:24" ht="16.5" customHeight="1" x14ac:dyDescent="0.25">
      <c r="A31"/>
      <c r="B31" s="39"/>
      <c r="C31" s="40" t="s">
        <v>60</v>
      </c>
      <c r="D31" s="41">
        <v>3152.08</v>
      </c>
      <c r="E31" s="41">
        <v>3834.03</v>
      </c>
      <c r="F31" s="41">
        <v>487.98</v>
      </c>
      <c r="G31" s="41">
        <v>0</v>
      </c>
      <c r="H31" s="41">
        <v>0</v>
      </c>
      <c r="I31" s="41">
        <v>51.66</v>
      </c>
      <c r="J31" s="41">
        <v>762.45</v>
      </c>
      <c r="K31" s="41">
        <v>65599.8</v>
      </c>
      <c r="L31" s="41">
        <v>4570.8999999999996</v>
      </c>
      <c r="M31" s="41">
        <v>1616.96</v>
      </c>
      <c r="N31" s="41">
        <v>0</v>
      </c>
      <c r="O31" s="41">
        <v>736.23</v>
      </c>
      <c r="P31" s="41">
        <v>24992.43</v>
      </c>
      <c r="Q31" s="41">
        <v>11.33</v>
      </c>
      <c r="R31" s="41">
        <v>81.5</v>
      </c>
      <c r="S31" s="41">
        <v>0</v>
      </c>
      <c r="T31" s="41">
        <v>6.25</v>
      </c>
      <c r="U31" s="41">
        <v>0</v>
      </c>
      <c r="V31" s="226">
        <v>0</v>
      </c>
      <c r="W31" s="42">
        <f t="shared" si="3"/>
        <v>105903.59999999999</v>
      </c>
    </row>
    <row r="32" spans="1:24" ht="16.5" customHeight="1" x14ac:dyDescent="0.25">
      <c r="A32"/>
      <c r="B32" s="39"/>
      <c r="C32" s="40" t="s">
        <v>61</v>
      </c>
      <c r="D32" s="41">
        <v>2508.06</v>
      </c>
      <c r="E32" s="41">
        <v>3501.64</v>
      </c>
      <c r="F32" s="41">
        <v>1120.54</v>
      </c>
      <c r="G32" s="41">
        <v>0</v>
      </c>
      <c r="H32" s="41">
        <v>0</v>
      </c>
      <c r="I32" s="41">
        <v>28.5</v>
      </c>
      <c r="J32" s="41">
        <v>445.55</v>
      </c>
      <c r="K32" s="41">
        <v>45846.27</v>
      </c>
      <c r="L32" s="41">
        <v>2747.95</v>
      </c>
      <c r="M32" s="41">
        <v>2518.81</v>
      </c>
      <c r="N32" s="41">
        <v>0</v>
      </c>
      <c r="O32" s="41">
        <v>457.75</v>
      </c>
      <c r="P32" s="41">
        <v>7854.63</v>
      </c>
      <c r="Q32" s="41">
        <v>6</v>
      </c>
      <c r="R32" s="41">
        <v>74.11</v>
      </c>
      <c r="S32" s="41">
        <v>0</v>
      </c>
      <c r="T32" s="41">
        <v>1.5</v>
      </c>
      <c r="U32" s="41">
        <v>0</v>
      </c>
      <c r="V32" s="226">
        <v>0</v>
      </c>
      <c r="W32" s="42">
        <f t="shared" si="3"/>
        <v>67111.31</v>
      </c>
    </row>
    <row r="33" spans="1:24" ht="23.25" customHeight="1" x14ac:dyDescent="0.25">
      <c r="A33"/>
      <c r="B33" s="39" t="s">
        <v>62</v>
      </c>
      <c r="C33" s="43" t="s">
        <v>63</v>
      </c>
      <c r="D33" s="37">
        <v>67.75</v>
      </c>
      <c r="E33" s="37">
        <v>107.67</v>
      </c>
      <c r="F33" s="37">
        <v>1262.8399999999999</v>
      </c>
      <c r="G33" s="37">
        <v>0</v>
      </c>
      <c r="H33" s="37">
        <v>0</v>
      </c>
      <c r="I33" s="37">
        <v>344.63</v>
      </c>
      <c r="J33" s="37">
        <v>353.82</v>
      </c>
      <c r="K33" s="37">
        <v>50859.01</v>
      </c>
      <c r="L33" s="37">
        <v>4553.8</v>
      </c>
      <c r="M33" s="37">
        <v>913.39</v>
      </c>
      <c r="N33" s="37">
        <v>0</v>
      </c>
      <c r="O33" s="37">
        <v>0</v>
      </c>
      <c r="P33" s="37">
        <v>41</v>
      </c>
      <c r="Q33" s="37">
        <v>0</v>
      </c>
      <c r="R33" s="37">
        <v>29.5</v>
      </c>
      <c r="S33" s="37">
        <v>0</v>
      </c>
      <c r="T33" s="37">
        <v>5.75</v>
      </c>
      <c r="U33" s="37">
        <v>328.57</v>
      </c>
      <c r="V33" s="225">
        <v>0</v>
      </c>
      <c r="W33" s="38">
        <f>SUM(D33:V33)</f>
        <v>58867.73</v>
      </c>
    </row>
    <row r="34" spans="1:24" ht="23.25" customHeight="1" x14ac:dyDescent="0.3">
      <c r="A34" s="44"/>
      <c r="B34" s="39" t="s">
        <v>64</v>
      </c>
      <c r="C34" s="43" t="s">
        <v>65</v>
      </c>
      <c r="D34" s="37">
        <v>7270.67</v>
      </c>
      <c r="E34" s="37">
        <v>8363.59</v>
      </c>
      <c r="F34" s="37">
        <v>5567.55</v>
      </c>
      <c r="G34" s="37">
        <v>2</v>
      </c>
      <c r="H34" s="37">
        <v>8.0500000000000007</v>
      </c>
      <c r="I34" s="37">
        <v>472.3</v>
      </c>
      <c r="J34" s="37">
        <v>709.61</v>
      </c>
      <c r="K34" s="37">
        <v>121595.98999999999</v>
      </c>
      <c r="L34" s="37">
        <v>6769.45</v>
      </c>
      <c r="M34" s="37">
        <v>7097.39</v>
      </c>
      <c r="N34" s="37">
        <v>65</v>
      </c>
      <c r="O34" s="37">
        <v>1941.72</v>
      </c>
      <c r="P34" s="37">
        <v>4975.28</v>
      </c>
      <c r="Q34" s="37">
        <v>113.02</v>
      </c>
      <c r="R34" s="37">
        <v>47</v>
      </c>
      <c r="S34" s="37">
        <v>0</v>
      </c>
      <c r="T34" s="37">
        <v>5</v>
      </c>
      <c r="U34" s="37">
        <v>308.11</v>
      </c>
      <c r="V34" s="37">
        <f t="shared" ref="V34" si="4">SUM(V35:V36)</f>
        <v>0</v>
      </c>
      <c r="W34" s="38">
        <f>SUM(W35:W36)</f>
        <v>165311.72999999998</v>
      </c>
    </row>
    <row r="35" spans="1:24" ht="16.5" customHeight="1" x14ac:dyDescent="0.25">
      <c r="A35"/>
      <c r="B35" s="39"/>
      <c r="C35" s="40" t="s">
        <v>66</v>
      </c>
      <c r="D35" s="41">
        <v>255.72</v>
      </c>
      <c r="E35" s="41">
        <v>164.25</v>
      </c>
      <c r="F35" s="41">
        <v>863.14</v>
      </c>
      <c r="G35" s="41">
        <v>2</v>
      </c>
      <c r="H35" s="41">
        <v>0</v>
      </c>
      <c r="I35" s="41">
        <v>134.5</v>
      </c>
      <c r="J35" s="41">
        <v>2</v>
      </c>
      <c r="K35" s="41">
        <v>4989.95</v>
      </c>
      <c r="L35" s="41">
        <v>1183.49</v>
      </c>
      <c r="M35" s="41">
        <v>0</v>
      </c>
      <c r="N35" s="41">
        <v>0</v>
      </c>
      <c r="O35" s="41">
        <v>65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207.11</v>
      </c>
      <c r="V35" s="226">
        <v>0</v>
      </c>
      <c r="W35" s="42">
        <f t="shared" ref="W35:W37" si="5">SUM(D35:V35)</f>
        <v>7867.1599999999989</v>
      </c>
    </row>
    <row r="36" spans="1:24" ht="27.6" x14ac:dyDescent="0.25">
      <c r="A36"/>
      <c r="B36" s="39"/>
      <c r="C36" s="40" t="s">
        <v>67</v>
      </c>
      <c r="D36" s="41">
        <v>7014.95</v>
      </c>
      <c r="E36" s="41">
        <v>8199.34</v>
      </c>
      <c r="F36" s="41">
        <v>4704.41</v>
      </c>
      <c r="G36" s="41">
        <v>0</v>
      </c>
      <c r="H36" s="41">
        <v>8.0500000000000007</v>
      </c>
      <c r="I36" s="41">
        <v>337.8</v>
      </c>
      <c r="J36" s="41">
        <v>707.61</v>
      </c>
      <c r="K36" s="41">
        <v>116606.04</v>
      </c>
      <c r="L36" s="41">
        <v>5585.96</v>
      </c>
      <c r="M36" s="41">
        <v>7097.39</v>
      </c>
      <c r="N36" s="41">
        <v>65</v>
      </c>
      <c r="O36" s="41">
        <v>1876.72</v>
      </c>
      <c r="P36" s="41">
        <v>4975.28</v>
      </c>
      <c r="Q36" s="41">
        <v>113.02</v>
      </c>
      <c r="R36" s="41">
        <v>47</v>
      </c>
      <c r="S36" s="41">
        <v>0</v>
      </c>
      <c r="T36" s="41">
        <v>5</v>
      </c>
      <c r="U36" s="41">
        <v>101</v>
      </c>
      <c r="V36" s="226">
        <v>0</v>
      </c>
      <c r="W36" s="42">
        <f t="shared" si="5"/>
        <v>157444.56999999998</v>
      </c>
    </row>
    <row r="37" spans="1:24" s="44" customFormat="1" ht="23.25" customHeight="1" x14ac:dyDescent="0.3">
      <c r="A37"/>
      <c r="B37" s="39" t="s">
        <v>68</v>
      </c>
      <c r="C37" s="43" t="s">
        <v>69</v>
      </c>
      <c r="D37" s="37">
        <v>44057.09</v>
      </c>
      <c r="E37" s="37">
        <v>63960.71</v>
      </c>
      <c r="F37" s="37">
        <v>3137.06</v>
      </c>
      <c r="G37" s="37">
        <v>65</v>
      </c>
      <c r="H37" s="37">
        <v>0</v>
      </c>
      <c r="I37" s="37">
        <v>237.25</v>
      </c>
      <c r="J37" s="37">
        <v>6374.44</v>
      </c>
      <c r="K37" s="37">
        <v>965627.34</v>
      </c>
      <c r="L37" s="37">
        <v>37768.300000000003</v>
      </c>
      <c r="M37" s="37">
        <v>77622.91</v>
      </c>
      <c r="N37" s="37">
        <v>1</v>
      </c>
      <c r="O37" s="37">
        <v>17227.060000000001</v>
      </c>
      <c r="P37" s="37">
        <v>171598.89</v>
      </c>
      <c r="Q37" s="37">
        <v>69131.955000000002</v>
      </c>
      <c r="R37" s="37">
        <v>552.41999999999996</v>
      </c>
      <c r="S37" s="37">
        <v>0</v>
      </c>
      <c r="T37" s="37">
        <v>30.92</v>
      </c>
      <c r="U37" s="37">
        <v>0</v>
      </c>
      <c r="V37" s="225">
        <v>0</v>
      </c>
      <c r="W37" s="38">
        <f t="shared" si="5"/>
        <v>1457392.3449999997</v>
      </c>
      <c r="X37" s="45"/>
    </row>
    <row r="38" spans="1:24" ht="23.25" customHeight="1" x14ac:dyDescent="0.3">
      <c r="A38" s="44"/>
      <c r="B38" s="39" t="s">
        <v>70</v>
      </c>
      <c r="C38" s="43" t="s">
        <v>71</v>
      </c>
      <c r="D38" s="37">
        <v>35859.160000000003</v>
      </c>
      <c r="E38" s="37">
        <v>44514.119999999995</v>
      </c>
      <c r="F38" s="37">
        <v>12750.789999999999</v>
      </c>
      <c r="G38" s="37">
        <v>4</v>
      </c>
      <c r="H38" s="37">
        <v>22.47</v>
      </c>
      <c r="I38" s="37">
        <v>545.26</v>
      </c>
      <c r="J38" s="37">
        <v>13348.77</v>
      </c>
      <c r="K38" s="37">
        <v>2194398.13</v>
      </c>
      <c r="L38" s="37">
        <v>171828.97</v>
      </c>
      <c r="M38" s="37">
        <v>60997.27</v>
      </c>
      <c r="N38" s="37">
        <v>68.17</v>
      </c>
      <c r="O38" s="37">
        <v>36203.729999999996</v>
      </c>
      <c r="P38" s="37">
        <v>47241.95</v>
      </c>
      <c r="Q38" s="37">
        <v>334.68</v>
      </c>
      <c r="R38" s="37">
        <v>2117.84</v>
      </c>
      <c r="S38" s="37">
        <v>0</v>
      </c>
      <c r="T38" s="37">
        <v>44.75</v>
      </c>
      <c r="U38" s="37">
        <v>0</v>
      </c>
      <c r="V38" s="37">
        <f>SUM(V39:V40)</f>
        <v>0</v>
      </c>
      <c r="W38" s="38">
        <f>SUM(W39:W40)</f>
        <v>2620280.0599999996</v>
      </c>
    </row>
    <row r="39" spans="1:24" s="47" customFormat="1" ht="16.5" customHeight="1" x14ac:dyDescent="0.3">
      <c r="A39"/>
      <c r="B39" s="39"/>
      <c r="C39" s="40" t="s">
        <v>246</v>
      </c>
      <c r="D39" s="41">
        <v>20442.400000000001</v>
      </c>
      <c r="E39" s="41">
        <v>25941.45</v>
      </c>
      <c r="F39" s="41">
        <v>4071.81</v>
      </c>
      <c r="G39" s="41">
        <v>0</v>
      </c>
      <c r="H39" s="41">
        <v>15.5</v>
      </c>
      <c r="I39" s="41">
        <v>205.6</v>
      </c>
      <c r="J39" s="41">
        <v>5881.69</v>
      </c>
      <c r="K39" s="41">
        <v>626390.19999999995</v>
      </c>
      <c r="L39" s="41">
        <v>59721.69</v>
      </c>
      <c r="M39" s="41">
        <v>22574.959999999999</v>
      </c>
      <c r="N39" s="41">
        <v>0.5</v>
      </c>
      <c r="O39" s="41">
        <v>7915.59</v>
      </c>
      <c r="P39" s="41">
        <v>31961.57</v>
      </c>
      <c r="Q39" s="41">
        <v>221.91</v>
      </c>
      <c r="R39" s="41">
        <v>630.71</v>
      </c>
      <c r="S39" s="41">
        <v>0</v>
      </c>
      <c r="T39" s="41">
        <v>27.89</v>
      </c>
      <c r="U39" s="41">
        <v>0</v>
      </c>
      <c r="V39" s="226">
        <v>0</v>
      </c>
      <c r="W39" s="42">
        <f t="shared" ref="W39:W40" si="6">SUM(D39:V39)</f>
        <v>806003.46999999974</v>
      </c>
      <c r="X39" s="46"/>
    </row>
    <row r="40" spans="1:24" ht="16.5" customHeight="1" x14ac:dyDescent="0.25">
      <c r="A40"/>
      <c r="B40" s="39"/>
      <c r="C40" s="40" t="s">
        <v>247</v>
      </c>
      <c r="D40" s="41">
        <v>15416.76</v>
      </c>
      <c r="E40" s="41">
        <v>18572.669999999998</v>
      </c>
      <c r="F40" s="41">
        <v>8678.98</v>
      </c>
      <c r="G40" s="41">
        <v>4</v>
      </c>
      <c r="H40" s="41">
        <v>6.97</v>
      </c>
      <c r="I40" s="41">
        <v>339.66</v>
      </c>
      <c r="J40" s="41">
        <v>7467.08</v>
      </c>
      <c r="K40" s="41">
        <v>1568007.93</v>
      </c>
      <c r="L40" s="41">
        <v>112107.28</v>
      </c>
      <c r="M40" s="41">
        <v>38422.31</v>
      </c>
      <c r="N40" s="41">
        <v>67.67</v>
      </c>
      <c r="O40" s="41">
        <v>28288.14</v>
      </c>
      <c r="P40" s="41">
        <v>15280.38</v>
      </c>
      <c r="Q40" s="41">
        <v>112.77</v>
      </c>
      <c r="R40" s="41">
        <v>1487.13</v>
      </c>
      <c r="S40" s="41">
        <v>0</v>
      </c>
      <c r="T40" s="41">
        <v>16.86</v>
      </c>
      <c r="U40" s="41">
        <v>0</v>
      </c>
      <c r="V40" s="226">
        <v>0</v>
      </c>
      <c r="W40" s="42">
        <f t="shared" si="6"/>
        <v>1814276.5899999999</v>
      </c>
    </row>
    <row r="41" spans="1:24" ht="23.25" customHeight="1" x14ac:dyDescent="0.3">
      <c r="A41" s="44"/>
      <c r="B41" s="39" t="s">
        <v>72</v>
      </c>
      <c r="C41" s="43" t="s">
        <v>73</v>
      </c>
      <c r="D41" s="37">
        <v>46358.16</v>
      </c>
      <c r="E41" s="37">
        <v>58834.87</v>
      </c>
      <c r="F41" s="37">
        <v>38868.43</v>
      </c>
      <c r="G41" s="37">
        <v>237.72</v>
      </c>
      <c r="H41" s="37">
        <v>43.4</v>
      </c>
      <c r="I41" s="37">
        <v>1028.9000000000001</v>
      </c>
      <c r="J41" s="37">
        <v>8276.81</v>
      </c>
      <c r="K41" s="37">
        <v>1001903.62</v>
      </c>
      <c r="L41" s="37">
        <v>54144.72</v>
      </c>
      <c r="M41" s="37">
        <v>52709.06</v>
      </c>
      <c r="N41" s="37">
        <v>63</v>
      </c>
      <c r="O41" s="37">
        <v>14852.9</v>
      </c>
      <c r="P41" s="37">
        <v>54803.09</v>
      </c>
      <c r="Q41" s="37">
        <v>514.15</v>
      </c>
      <c r="R41" s="37">
        <v>722.38</v>
      </c>
      <c r="S41" s="37">
        <v>0</v>
      </c>
      <c r="T41" s="37">
        <v>29.82</v>
      </c>
      <c r="U41" s="37">
        <v>60.91</v>
      </c>
      <c r="V41" s="37">
        <f t="shared" ref="V41" si="7">SUM(V42:V44)</f>
        <v>0</v>
      </c>
      <c r="W41" s="38">
        <f>SUM(W42:W44)</f>
        <v>1333451.9400000002</v>
      </c>
    </row>
    <row r="42" spans="1:24" ht="16.5" customHeight="1" x14ac:dyDescent="0.25">
      <c r="A42"/>
      <c r="B42" s="39"/>
      <c r="C42" s="40" t="s">
        <v>74</v>
      </c>
      <c r="D42" s="41">
        <v>31632.959999999999</v>
      </c>
      <c r="E42" s="41">
        <v>42047.11</v>
      </c>
      <c r="F42" s="41">
        <v>25181.61</v>
      </c>
      <c r="G42" s="41">
        <v>237.72</v>
      </c>
      <c r="H42" s="41">
        <v>41.82</v>
      </c>
      <c r="I42" s="41">
        <v>776.69</v>
      </c>
      <c r="J42" s="41">
        <v>4310.8599999999997</v>
      </c>
      <c r="K42" s="41">
        <v>582070.80000000005</v>
      </c>
      <c r="L42" s="41">
        <v>23662.54</v>
      </c>
      <c r="M42" s="41">
        <v>34939.019999999997</v>
      </c>
      <c r="N42" s="41">
        <v>63</v>
      </c>
      <c r="O42" s="41">
        <v>8122.29</v>
      </c>
      <c r="P42" s="41">
        <v>42311.61</v>
      </c>
      <c r="Q42" s="41">
        <v>494.15</v>
      </c>
      <c r="R42" s="41">
        <v>236.79</v>
      </c>
      <c r="S42" s="41">
        <v>0</v>
      </c>
      <c r="T42" s="41">
        <v>16.489999999999998</v>
      </c>
      <c r="U42" s="41">
        <v>0</v>
      </c>
      <c r="V42" s="226">
        <v>0</v>
      </c>
      <c r="W42" s="42">
        <f t="shared" ref="W42:W45" si="8">SUM(D42:V42)</f>
        <v>796145.4600000002</v>
      </c>
    </row>
    <row r="43" spans="1:24" x14ac:dyDescent="0.25">
      <c r="A43"/>
      <c r="B43" s="39"/>
      <c r="C43" s="40" t="s">
        <v>75</v>
      </c>
      <c r="D43" s="41">
        <v>12930.79</v>
      </c>
      <c r="E43" s="41">
        <v>14423.29</v>
      </c>
      <c r="F43" s="41">
        <v>7194.29</v>
      </c>
      <c r="G43" s="41">
        <v>0</v>
      </c>
      <c r="H43" s="41">
        <v>1.58</v>
      </c>
      <c r="I43" s="41">
        <v>60.67</v>
      </c>
      <c r="J43" s="41">
        <v>3764.51</v>
      </c>
      <c r="K43" s="41">
        <v>291144.42</v>
      </c>
      <c r="L43" s="41">
        <v>21944.43</v>
      </c>
      <c r="M43" s="41">
        <v>13120.73</v>
      </c>
      <c r="N43" s="41">
        <v>0</v>
      </c>
      <c r="O43" s="41">
        <v>5695.78</v>
      </c>
      <c r="P43" s="41">
        <v>9438.7099999999991</v>
      </c>
      <c r="Q43" s="41">
        <v>12</v>
      </c>
      <c r="R43" s="41">
        <v>202.59</v>
      </c>
      <c r="S43" s="41">
        <v>0</v>
      </c>
      <c r="T43" s="41">
        <v>10.33</v>
      </c>
      <c r="U43" s="41">
        <v>44.91</v>
      </c>
      <c r="V43" s="226">
        <v>0</v>
      </c>
      <c r="W43" s="42">
        <f t="shared" si="8"/>
        <v>379989.03</v>
      </c>
    </row>
    <row r="44" spans="1:24" x14ac:dyDescent="0.25">
      <c r="A44"/>
      <c r="B44" s="39"/>
      <c r="C44" s="40" t="s">
        <v>76</v>
      </c>
      <c r="D44" s="41">
        <v>1794.41</v>
      </c>
      <c r="E44" s="41">
        <v>2364.4699999999998</v>
      </c>
      <c r="F44" s="41">
        <v>6492.53</v>
      </c>
      <c r="G44" s="41">
        <v>0</v>
      </c>
      <c r="H44" s="41">
        <v>0</v>
      </c>
      <c r="I44" s="41">
        <v>191.54</v>
      </c>
      <c r="J44" s="41">
        <v>201.44</v>
      </c>
      <c r="K44" s="41">
        <v>128688.4</v>
      </c>
      <c r="L44" s="41">
        <v>8537.75</v>
      </c>
      <c r="M44" s="41">
        <v>4649.3100000000004</v>
      </c>
      <c r="N44" s="41">
        <v>0</v>
      </c>
      <c r="O44" s="41">
        <v>1034.83</v>
      </c>
      <c r="P44" s="41">
        <v>3052.77</v>
      </c>
      <c r="Q44" s="41">
        <v>8</v>
      </c>
      <c r="R44" s="41">
        <v>283</v>
      </c>
      <c r="S44" s="41">
        <v>0</v>
      </c>
      <c r="T44" s="41">
        <v>3</v>
      </c>
      <c r="U44" s="41">
        <v>16</v>
      </c>
      <c r="V44" s="226">
        <v>0</v>
      </c>
      <c r="W44" s="42">
        <f t="shared" si="8"/>
        <v>157317.44999999998</v>
      </c>
    </row>
    <row r="45" spans="1:24" ht="23.25" customHeight="1" x14ac:dyDescent="0.25">
      <c r="A45"/>
      <c r="B45" s="39" t="s">
        <v>77</v>
      </c>
      <c r="C45" s="43" t="s">
        <v>78</v>
      </c>
      <c r="D45" s="37">
        <v>21569.53</v>
      </c>
      <c r="E45" s="37">
        <v>31563.82</v>
      </c>
      <c r="F45" s="37">
        <v>946.96</v>
      </c>
      <c r="G45" s="37">
        <v>2.08</v>
      </c>
      <c r="H45" s="37">
        <v>0</v>
      </c>
      <c r="I45" s="37">
        <v>90.05</v>
      </c>
      <c r="J45" s="37">
        <v>1741.39</v>
      </c>
      <c r="K45" s="37">
        <v>466108.03</v>
      </c>
      <c r="L45" s="37">
        <v>32175.4</v>
      </c>
      <c r="M45" s="37">
        <v>13669.69</v>
      </c>
      <c r="N45" s="37">
        <v>125</v>
      </c>
      <c r="O45" s="37">
        <v>14862.68</v>
      </c>
      <c r="P45" s="37">
        <v>29977.32</v>
      </c>
      <c r="Q45" s="37">
        <v>47.5</v>
      </c>
      <c r="R45" s="37">
        <v>441.79</v>
      </c>
      <c r="S45" s="37">
        <v>0</v>
      </c>
      <c r="T45" s="37">
        <v>1</v>
      </c>
      <c r="U45" s="37">
        <v>5</v>
      </c>
      <c r="V45" s="225">
        <v>0</v>
      </c>
      <c r="W45" s="38">
        <f t="shared" si="8"/>
        <v>613327.24</v>
      </c>
    </row>
    <row r="46" spans="1:24" s="49" customFormat="1" ht="23.25" customHeight="1" x14ac:dyDescent="0.3">
      <c r="A46" s="44"/>
      <c r="B46" s="39" t="s">
        <v>79</v>
      </c>
      <c r="C46" s="43" t="s">
        <v>248</v>
      </c>
      <c r="D46" s="37">
        <v>187.53</v>
      </c>
      <c r="E46" s="37">
        <v>305.24</v>
      </c>
      <c r="F46" s="37">
        <v>61.190000000000005</v>
      </c>
      <c r="G46" s="37">
        <v>0</v>
      </c>
      <c r="H46" s="37">
        <v>0</v>
      </c>
      <c r="I46" s="37">
        <v>142</v>
      </c>
      <c r="J46" s="37">
        <v>209.29</v>
      </c>
      <c r="K46" s="37">
        <v>44351.34</v>
      </c>
      <c r="L46" s="37">
        <v>6027.92</v>
      </c>
      <c r="M46" s="37">
        <v>256.25</v>
      </c>
      <c r="N46" s="37">
        <v>0</v>
      </c>
      <c r="O46" s="37">
        <v>251.92</v>
      </c>
      <c r="P46" s="37">
        <v>1460.59</v>
      </c>
      <c r="Q46" s="37">
        <v>0</v>
      </c>
      <c r="R46" s="37">
        <v>69.25</v>
      </c>
      <c r="S46" s="37">
        <v>0</v>
      </c>
      <c r="T46" s="37">
        <v>8.2200000000000006</v>
      </c>
      <c r="U46" s="37">
        <v>359</v>
      </c>
      <c r="V46" s="37">
        <f>SUM(V47:V48)</f>
        <v>0</v>
      </c>
      <c r="W46" s="38">
        <f>SUM(W47:W48)</f>
        <v>53689.739999999991</v>
      </c>
      <c r="X46" s="48"/>
    </row>
    <row r="47" spans="1:24" ht="16.5" customHeight="1" x14ac:dyDescent="0.25">
      <c r="A47"/>
      <c r="B47" s="39"/>
      <c r="C47" s="40" t="s">
        <v>249</v>
      </c>
      <c r="D47" s="41">
        <v>121.19</v>
      </c>
      <c r="E47" s="41">
        <v>211.61</v>
      </c>
      <c r="F47" s="41">
        <v>4.17</v>
      </c>
      <c r="G47" s="41">
        <v>0</v>
      </c>
      <c r="H47" s="41">
        <v>0</v>
      </c>
      <c r="I47" s="41">
        <v>12</v>
      </c>
      <c r="J47" s="41">
        <v>108.77</v>
      </c>
      <c r="K47" s="41">
        <v>17090.2</v>
      </c>
      <c r="L47" s="41">
        <v>2345.5500000000002</v>
      </c>
      <c r="M47" s="41">
        <v>108.75</v>
      </c>
      <c r="N47" s="41">
        <v>0</v>
      </c>
      <c r="O47" s="41">
        <v>43</v>
      </c>
      <c r="P47" s="41">
        <v>535.92999999999995</v>
      </c>
      <c r="Q47" s="41">
        <v>0</v>
      </c>
      <c r="R47" s="41">
        <v>11</v>
      </c>
      <c r="S47" s="41">
        <v>0</v>
      </c>
      <c r="T47" s="41">
        <v>8.2200000000000006</v>
      </c>
      <c r="U47" s="41">
        <v>0</v>
      </c>
      <c r="V47" s="226">
        <v>0</v>
      </c>
      <c r="W47" s="42">
        <f t="shared" ref="W47:W51" si="9">SUM(D47:V47)</f>
        <v>20600.390000000003</v>
      </c>
    </row>
    <row r="48" spans="1:24" ht="16.5" customHeight="1" x14ac:dyDescent="0.25">
      <c r="A48"/>
      <c r="B48" s="39"/>
      <c r="C48" s="40" t="s">
        <v>250</v>
      </c>
      <c r="D48" s="41">
        <v>66.34</v>
      </c>
      <c r="E48" s="41">
        <v>93.63</v>
      </c>
      <c r="F48" s="41">
        <v>57.02</v>
      </c>
      <c r="G48" s="41">
        <v>0</v>
      </c>
      <c r="H48" s="41">
        <v>0</v>
      </c>
      <c r="I48" s="41">
        <v>130</v>
      </c>
      <c r="J48" s="41">
        <v>100.52</v>
      </c>
      <c r="K48" s="41">
        <v>27261.14</v>
      </c>
      <c r="L48" s="41">
        <v>3682.37</v>
      </c>
      <c r="M48" s="41">
        <v>147.5</v>
      </c>
      <c r="N48" s="41">
        <v>0</v>
      </c>
      <c r="O48" s="41">
        <v>208.92</v>
      </c>
      <c r="P48" s="41">
        <v>924.66</v>
      </c>
      <c r="Q48" s="41">
        <v>0</v>
      </c>
      <c r="R48" s="41">
        <v>58.25</v>
      </c>
      <c r="S48" s="41">
        <v>0</v>
      </c>
      <c r="T48" s="41">
        <v>0</v>
      </c>
      <c r="U48" s="41">
        <v>359</v>
      </c>
      <c r="V48" s="226">
        <v>0</v>
      </c>
      <c r="W48" s="42">
        <f t="shared" si="9"/>
        <v>33089.349999999991</v>
      </c>
    </row>
    <row r="49" spans="1:23" ht="23.25" customHeight="1" x14ac:dyDescent="0.25">
      <c r="A49"/>
      <c r="B49" s="39" t="s">
        <v>81</v>
      </c>
      <c r="C49" s="43" t="s">
        <v>251</v>
      </c>
      <c r="D49" s="37">
        <v>269.27</v>
      </c>
      <c r="E49" s="37">
        <v>318.48</v>
      </c>
      <c r="F49" s="37">
        <v>793.72</v>
      </c>
      <c r="G49" s="37">
        <v>8</v>
      </c>
      <c r="H49" s="37">
        <v>6</v>
      </c>
      <c r="I49" s="37">
        <v>220</v>
      </c>
      <c r="J49" s="37">
        <v>1634.44</v>
      </c>
      <c r="K49" s="37">
        <v>188600.58000000002</v>
      </c>
      <c r="L49" s="37">
        <v>36418.35</v>
      </c>
      <c r="M49" s="37">
        <v>1354.25</v>
      </c>
      <c r="N49" s="37">
        <v>61</v>
      </c>
      <c r="O49" s="37">
        <v>1301.0999999999999</v>
      </c>
      <c r="P49" s="37">
        <v>4287.62</v>
      </c>
      <c r="Q49" s="37">
        <v>0</v>
      </c>
      <c r="R49" s="37">
        <v>768.39</v>
      </c>
      <c r="S49" s="37">
        <v>0</v>
      </c>
      <c r="T49" s="37">
        <v>29.23</v>
      </c>
      <c r="U49" s="37">
        <v>0</v>
      </c>
      <c r="V49" s="225">
        <v>0</v>
      </c>
      <c r="W49" s="38">
        <f t="shared" ref="W49" si="10">SUM(W50:W51)</f>
        <v>236070.43000000005</v>
      </c>
    </row>
    <row r="50" spans="1:23" ht="23.25" customHeight="1" x14ac:dyDescent="0.25">
      <c r="A50"/>
      <c r="B50" s="39"/>
      <c r="C50" s="40" t="s">
        <v>80</v>
      </c>
      <c r="D50" s="41">
        <v>117.5</v>
      </c>
      <c r="E50" s="41">
        <v>85</v>
      </c>
      <c r="F50" s="41">
        <v>659.49</v>
      </c>
      <c r="G50" s="41">
        <v>0</v>
      </c>
      <c r="H50" s="41">
        <v>0</v>
      </c>
      <c r="I50" s="41">
        <v>54.5</v>
      </c>
      <c r="J50" s="41">
        <v>166.95</v>
      </c>
      <c r="K50" s="41">
        <v>44471.92</v>
      </c>
      <c r="L50" s="41">
        <v>4615.2</v>
      </c>
      <c r="M50" s="41">
        <v>879.25</v>
      </c>
      <c r="N50" s="41">
        <v>0</v>
      </c>
      <c r="O50" s="41">
        <v>250</v>
      </c>
      <c r="P50" s="41">
        <v>442.61</v>
      </c>
      <c r="Q50" s="41">
        <v>0</v>
      </c>
      <c r="R50" s="41">
        <v>8</v>
      </c>
      <c r="S50" s="41">
        <v>0</v>
      </c>
      <c r="T50" s="41">
        <v>3</v>
      </c>
      <c r="U50" s="41">
        <v>0</v>
      </c>
      <c r="V50" s="225"/>
      <c r="W50" s="38">
        <f>SUM(D50:V50)</f>
        <v>51753.42</v>
      </c>
    </row>
    <row r="51" spans="1:23" ht="23.25" customHeight="1" x14ac:dyDescent="0.25">
      <c r="A51"/>
      <c r="B51" s="39"/>
      <c r="C51" s="40" t="s">
        <v>252</v>
      </c>
      <c r="D51" s="41">
        <v>151.77000000000001</v>
      </c>
      <c r="E51" s="41">
        <v>233.48</v>
      </c>
      <c r="F51" s="41">
        <v>134.22999999999999</v>
      </c>
      <c r="G51" s="41">
        <v>8</v>
      </c>
      <c r="H51" s="41">
        <v>6</v>
      </c>
      <c r="I51" s="41">
        <v>165.5</v>
      </c>
      <c r="J51" s="41">
        <v>1467.49</v>
      </c>
      <c r="K51" s="41">
        <v>144128.66</v>
      </c>
      <c r="L51" s="41">
        <v>31803.15</v>
      </c>
      <c r="M51" s="41">
        <v>475</v>
      </c>
      <c r="N51" s="41">
        <v>61</v>
      </c>
      <c r="O51" s="41">
        <v>1051.0999999999999</v>
      </c>
      <c r="P51" s="41">
        <v>3845.01</v>
      </c>
      <c r="Q51" s="41">
        <v>0</v>
      </c>
      <c r="R51" s="41">
        <v>760.39</v>
      </c>
      <c r="S51" s="41">
        <v>0</v>
      </c>
      <c r="T51" s="41">
        <v>26.23</v>
      </c>
      <c r="U51" s="41">
        <v>0</v>
      </c>
      <c r="V51" s="225"/>
      <c r="W51" s="38">
        <f t="shared" si="9"/>
        <v>184317.01000000004</v>
      </c>
    </row>
    <row r="52" spans="1:23" ht="23.25" customHeight="1" x14ac:dyDescent="0.25">
      <c r="A52"/>
      <c r="B52" s="39" t="s">
        <v>83</v>
      </c>
      <c r="C52" s="43" t="s">
        <v>82</v>
      </c>
      <c r="D52" s="37">
        <v>247.07</v>
      </c>
      <c r="E52" s="37">
        <v>376.5</v>
      </c>
      <c r="F52" s="37">
        <v>1528.55</v>
      </c>
      <c r="G52" s="37">
        <v>0</v>
      </c>
      <c r="H52" s="37">
        <v>0</v>
      </c>
      <c r="I52" s="37">
        <v>901.92</v>
      </c>
      <c r="J52" s="37">
        <v>1921.62</v>
      </c>
      <c r="K52" s="37">
        <v>386406.2</v>
      </c>
      <c r="L52" s="37">
        <v>40254.699999999997</v>
      </c>
      <c r="M52" s="37">
        <v>2882.48</v>
      </c>
      <c r="N52" s="37">
        <v>22</v>
      </c>
      <c r="O52" s="37">
        <v>1386.92</v>
      </c>
      <c r="P52" s="37">
        <v>980.92</v>
      </c>
      <c r="Q52" s="37">
        <v>1</v>
      </c>
      <c r="R52" s="37">
        <v>583.78</v>
      </c>
      <c r="S52" s="37">
        <v>0</v>
      </c>
      <c r="T52" s="37">
        <v>26.25</v>
      </c>
      <c r="U52" s="37">
        <v>0</v>
      </c>
      <c r="V52" s="225">
        <v>0</v>
      </c>
      <c r="W52" s="38">
        <f>SUM(D52:V52)</f>
        <v>437519.91</v>
      </c>
    </row>
    <row r="53" spans="1:23" ht="23.25" customHeight="1" x14ac:dyDescent="0.3">
      <c r="A53" s="44"/>
      <c r="B53" s="39" t="s">
        <v>84</v>
      </c>
      <c r="C53" s="43" t="s">
        <v>85</v>
      </c>
      <c r="D53" s="37">
        <v>2145.3200000000002</v>
      </c>
      <c r="E53" s="37">
        <v>2488.29</v>
      </c>
      <c r="F53" s="37">
        <v>456.01</v>
      </c>
      <c r="G53" s="37">
        <v>0</v>
      </c>
      <c r="H53" s="37">
        <v>0</v>
      </c>
      <c r="I53" s="37">
        <v>169.33</v>
      </c>
      <c r="J53" s="37">
        <v>492.67</v>
      </c>
      <c r="K53" s="37">
        <v>82894.28</v>
      </c>
      <c r="L53" s="37">
        <v>9269.75</v>
      </c>
      <c r="M53" s="37">
        <v>2896.84</v>
      </c>
      <c r="N53" s="37">
        <v>0</v>
      </c>
      <c r="O53" s="37">
        <v>727.48</v>
      </c>
      <c r="P53" s="37">
        <v>1166.92</v>
      </c>
      <c r="Q53" s="37">
        <v>193</v>
      </c>
      <c r="R53" s="37">
        <v>138.08000000000001</v>
      </c>
      <c r="S53" s="37">
        <v>0</v>
      </c>
      <c r="T53" s="37">
        <v>5.75</v>
      </c>
      <c r="U53" s="37">
        <v>12.25</v>
      </c>
      <c r="V53" s="37" t="e">
        <f>SUM(#REF!)</f>
        <v>#REF!</v>
      </c>
      <c r="W53" s="38">
        <f>SUM(D53:U53)</f>
        <v>103055.96999999999</v>
      </c>
    </row>
    <row r="54" spans="1:23" ht="23.25" customHeight="1" x14ac:dyDescent="0.3">
      <c r="A54" s="44"/>
      <c r="B54" s="39" t="s">
        <v>87</v>
      </c>
      <c r="C54" s="43" t="s">
        <v>85</v>
      </c>
      <c r="D54" s="37">
        <v>2273.5700000000002</v>
      </c>
      <c r="E54" s="37">
        <v>2961.94</v>
      </c>
      <c r="F54" s="37">
        <v>780.35</v>
      </c>
      <c r="G54" s="37">
        <v>0</v>
      </c>
      <c r="H54" s="37">
        <v>10</v>
      </c>
      <c r="I54" s="37">
        <v>638.63</v>
      </c>
      <c r="J54" s="37">
        <v>4021.74</v>
      </c>
      <c r="K54" s="37">
        <v>434060.7</v>
      </c>
      <c r="L54" s="37">
        <v>97134.109999999986</v>
      </c>
      <c r="M54" s="37">
        <v>5504.09</v>
      </c>
      <c r="N54" s="37">
        <v>0</v>
      </c>
      <c r="O54" s="37">
        <v>3306.62</v>
      </c>
      <c r="P54" s="37">
        <v>17423.45</v>
      </c>
      <c r="Q54" s="37">
        <v>59.02</v>
      </c>
      <c r="R54" s="37">
        <v>2026.5500000000002</v>
      </c>
      <c r="S54" s="37">
        <v>0</v>
      </c>
      <c r="T54" s="37">
        <v>37.58</v>
      </c>
      <c r="U54" s="37">
        <v>21.75</v>
      </c>
      <c r="V54" s="37">
        <f>SUM(V55:V56)</f>
        <v>0</v>
      </c>
      <c r="W54" s="38">
        <f>SUM(W55:W59)</f>
        <v>570260.10000000009</v>
      </c>
    </row>
    <row r="55" spans="1:23" ht="16.5" customHeight="1" x14ac:dyDescent="0.25">
      <c r="A55"/>
      <c r="B55" s="39"/>
      <c r="C55" s="40" t="s">
        <v>86</v>
      </c>
      <c r="D55" s="41">
        <v>698.98</v>
      </c>
      <c r="E55" s="41">
        <v>796.94</v>
      </c>
      <c r="F55" s="41">
        <v>276.35000000000002</v>
      </c>
      <c r="G55" s="41">
        <v>0</v>
      </c>
      <c r="H55" s="41">
        <v>0</v>
      </c>
      <c r="I55" s="41">
        <v>445.75</v>
      </c>
      <c r="J55" s="41">
        <v>1717.07</v>
      </c>
      <c r="K55" s="41">
        <v>229643</v>
      </c>
      <c r="L55" s="41">
        <v>49698.14</v>
      </c>
      <c r="M55" s="41">
        <v>2098.58</v>
      </c>
      <c r="N55" s="41">
        <v>0</v>
      </c>
      <c r="O55" s="41">
        <v>1302.3499999999999</v>
      </c>
      <c r="P55" s="41">
        <v>2996.38</v>
      </c>
      <c r="Q55" s="41">
        <v>5</v>
      </c>
      <c r="R55" s="41">
        <v>1143.9000000000001</v>
      </c>
      <c r="S55" s="41">
        <v>0</v>
      </c>
      <c r="T55" s="41">
        <v>9.25</v>
      </c>
      <c r="U55" s="41">
        <v>0</v>
      </c>
      <c r="V55" s="226">
        <v>0</v>
      </c>
      <c r="W55" s="42">
        <f t="shared" ref="W55:W65" si="11">SUM(D55:V55)</f>
        <v>290831.69</v>
      </c>
    </row>
    <row r="56" spans="1:23" ht="16.5" customHeight="1" x14ac:dyDescent="0.25">
      <c r="A56"/>
      <c r="B56" s="39"/>
      <c r="C56" s="40" t="s">
        <v>253</v>
      </c>
      <c r="D56" s="41">
        <v>788.51</v>
      </c>
      <c r="E56" s="41">
        <v>1005.03</v>
      </c>
      <c r="F56" s="41">
        <v>347.67</v>
      </c>
      <c r="G56" s="41">
        <v>0</v>
      </c>
      <c r="H56" s="41">
        <v>7</v>
      </c>
      <c r="I56" s="41">
        <v>144.63</v>
      </c>
      <c r="J56" s="41">
        <v>1286.46</v>
      </c>
      <c r="K56" s="41">
        <v>110236.65</v>
      </c>
      <c r="L56" s="41">
        <v>20882.349999999999</v>
      </c>
      <c r="M56" s="41">
        <v>2048.0100000000002</v>
      </c>
      <c r="N56" s="41">
        <v>0</v>
      </c>
      <c r="O56" s="41">
        <v>1185.8900000000001</v>
      </c>
      <c r="P56" s="41">
        <v>7711.73</v>
      </c>
      <c r="Q56" s="41">
        <v>54.02</v>
      </c>
      <c r="R56" s="41">
        <v>482.7</v>
      </c>
      <c r="S56" s="41">
        <v>0</v>
      </c>
      <c r="T56" s="41">
        <v>21.83</v>
      </c>
      <c r="U56" s="41">
        <v>19.75</v>
      </c>
      <c r="V56" s="226">
        <v>0</v>
      </c>
      <c r="W56" s="42">
        <f t="shared" si="11"/>
        <v>146222.23000000001</v>
      </c>
    </row>
    <row r="57" spans="1:23" x14ac:dyDescent="0.25">
      <c r="A57"/>
      <c r="B57" s="26"/>
      <c r="C57" s="40" t="s">
        <v>254</v>
      </c>
      <c r="D57" s="41">
        <v>167.89</v>
      </c>
      <c r="E57" s="41">
        <v>201.41</v>
      </c>
      <c r="F57" s="41">
        <v>130.61000000000001</v>
      </c>
      <c r="G57" s="41">
        <v>0</v>
      </c>
      <c r="H57" s="41">
        <v>3</v>
      </c>
      <c r="I57" s="41">
        <v>10.5</v>
      </c>
      <c r="J57" s="41">
        <v>472.18</v>
      </c>
      <c r="K57" s="41">
        <v>41124.42</v>
      </c>
      <c r="L57" s="41">
        <v>12391.38</v>
      </c>
      <c r="M57" s="41">
        <v>383.87</v>
      </c>
      <c r="N57" s="41">
        <v>0</v>
      </c>
      <c r="O57" s="41">
        <v>332.5</v>
      </c>
      <c r="P57" s="41">
        <v>1898.38</v>
      </c>
      <c r="Q57" s="41">
        <v>0</v>
      </c>
      <c r="R57" s="41">
        <v>184.25</v>
      </c>
      <c r="S57" s="41">
        <v>0</v>
      </c>
      <c r="T57" s="41">
        <v>5</v>
      </c>
      <c r="U57" s="41">
        <v>2</v>
      </c>
      <c r="V57" s="226"/>
      <c r="W57" s="42">
        <f>SUM(D57:V57)</f>
        <v>57307.389999999992</v>
      </c>
    </row>
    <row r="58" spans="1:23" x14ac:dyDescent="0.25">
      <c r="A58"/>
      <c r="B58" s="39"/>
      <c r="C58" s="40" t="s">
        <v>255</v>
      </c>
      <c r="D58" s="41">
        <v>369.26</v>
      </c>
      <c r="E58" s="41">
        <v>577.02</v>
      </c>
      <c r="F58" s="41">
        <v>16.97</v>
      </c>
      <c r="G58" s="41">
        <v>0</v>
      </c>
      <c r="H58" s="41">
        <v>0</v>
      </c>
      <c r="I58" s="41">
        <v>28</v>
      </c>
      <c r="J58" s="41">
        <v>324.83999999999997</v>
      </c>
      <c r="K58" s="41">
        <v>32689.39</v>
      </c>
      <c r="L58" s="41">
        <v>8277.7099999999991</v>
      </c>
      <c r="M58" s="41">
        <v>662.63</v>
      </c>
      <c r="N58" s="41">
        <v>0</v>
      </c>
      <c r="O58" s="41">
        <v>310</v>
      </c>
      <c r="P58" s="41">
        <v>2356.17</v>
      </c>
      <c r="Q58" s="41">
        <v>0</v>
      </c>
      <c r="R58" s="41">
        <v>110.01</v>
      </c>
      <c r="S58" s="41">
        <v>0</v>
      </c>
      <c r="T58" s="41">
        <v>0</v>
      </c>
      <c r="U58" s="41">
        <v>0</v>
      </c>
      <c r="V58" s="226"/>
      <c r="W58" s="42">
        <f t="shared" ref="W58:W59" si="12">SUM(D58:V58)</f>
        <v>45721.999999999993</v>
      </c>
    </row>
    <row r="59" spans="1:23" x14ac:dyDescent="0.25">
      <c r="A59"/>
      <c r="B59" s="39"/>
      <c r="C59" s="40" t="s">
        <v>256</v>
      </c>
      <c r="D59" s="41">
        <v>248.93</v>
      </c>
      <c r="E59" s="41">
        <v>381.54</v>
      </c>
      <c r="F59" s="41">
        <v>8.75</v>
      </c>
      <c r="G59" s="41">
        <v>0</v>
      </c>
      <c r="H59" s="41">
        <v>0</v>
      </c>
      <c r="I59" s="41">
        <v>9.75</v>
      </c>
      <c r="J59" s="41">
        <v>221.19</v>
      </c>
      <c r="K59" s="41">
        <v>20367.240000000002</v>
      </c>
      <c r="L59" s="41">
        <v>5884.53</v>
      </c>
      <c r="M59" s="41">
        <v>311</v>
      </c>
      <c r="N59" s="41">
        <v>0</v>
      </c>
      <c r="O59" s="41">
        <v>175.88</v>
      </c>
      <c r="P59" s="41">
        <v>2460.79</v>
      </c>
      <c r="Q59" s="41">
        <v>0</v>
      </c>
      <c r="R59" s="41">
        <v>105.69</v>
      </c>
      <c r="S59" s="41">
        <v>0</v>
      </c>
      <c r="T59" s="41">
        <v>1.5</v>
      </c>
      <c r="U59" s="41">
        <v>0</v>
      </c>
      <c r="V59" s="226"/>
      <c r="W59" s="42">
        <f t="shared" si="12"/>
        <v>30176.79</v>
      </c>
    </row>
    <row r="60" spans="1:23" ht="23.25" customHeight="1" x14ac:dyDescent="0.25">
      <c r="A60"/>
      <c r="B60" s="39" t="s">
        <v>89</v>
      </c>
      <c r="C60" s="43" t="s">
        <v>257</v>
      </c>
      <c r="D60" s="37">
        <v>37675.43</v>
      </c>
      <c r="E60" s="37">
        <v>39639.369999999995</v>
      </c>
      <c r="F60" s="37">
        <v>6175.22</v>
      </c>
      <c r="G60" s="37">
        <v>130.5</v>
      </c>
      <c r="H60" s="37">
        <v>41.91</v>
      </c>
      <c r="I60" s="37">
        <v>557.13</v>
      </c>
      <c r="J60" s="37">
        <v>9669.91</v>
      </c>
      <c r="K60" s="37">
        <v>1224103.17</v>
      </c>
      <c r="L60" s="37">
        <v>74844.329999999987</v>
      </c>
      <c r="M60" s="37">
        <v>37050.269999999997</v>
      </c>
      <c r="N60" s="37">
        <v>27.34</v>
      </c>
      <c r="O60" s="37">
        <v>31455.33</v>
      </c>
      <c r="P60" s="37">
        <v>87881.48000000001</v>
      </c>
      <c r="Q60" s="37">
        <v>7465.4299999999994</v>
      </c>
      <c r="R60" s="37">
        <v>1853.8300000000002</v>
      </c>
      <c r="S60" s="37">
        <v>0</v>
      </c>
      <c r="T60" s="37">
        <v>45.39</v>
      </c>
      <c r="U60" s="37">
        <v>532.79</v>
      </c>
      <c r="V60" s="225">
        <v>0</v>
      </c>
      <c r="W60" s="38">
        <f t="shared" ref="W60" si="13">SUM(W61:W64)</f>
        <v>1559148.8299999996</v>
      </c>
    </row>
    <row r="61" spans="1:23" ht="23.25" customHeight="1" x14ac:dyDescent="0.25">
      <c r="A61"/>
      <c r="B61" s="39"/>
      <c r="C61" s="40" t="s">
        <v>88</v>
      </c>
      <c r="D61" s="41">
        <v>1321.98</v>
      </c>
      <c r="E61" s="41">
        <v>1803</v>
      </c>
      <c r="F61" s="41">
        <v>115.85</v>
      </c>
      <c r="G61" s="41">
        <v>0</v>
      </c>
      <c r="H61" s="41">
        <v>0</v>
      </c>
      <c r="I61" s="41">
        <v>0</v>
      </c>
      <c r="J61" s="41">
        <v>279.49</v>
      </c>
      <c r="K61" s="41">
        <v>36113.589999999997</v>
      </c>
      <c r="L61" s="41">
        <v>3488.5</v>
      </c>
      <c r="M61" s="41">
        <v>1724.82</v>
      </c>
      <c r="N61" s="41">
        <v>0</v>
      </c>
      <c r="O61" s="41">
        <v>440</v>
      </c>
      <c r="P61" s="41">
        <v>1601.15</v>
      </c>
      <c r="Q61" s="41">
        <v>99.5</v>
      </c>
      <c r="R61" s="41">
        <v>34.25</v>
      </c>
      <c r="S61" s="41">
        <v>0</v>
      </c>
      <c r="T61" s="41">
        <v>0</v>
      </c>
      <c r="U61" s="41">
        <v>0</v>
      </c>
      <c r="V61" s="225"/>
      <c r="W61" s="38">
        <f>SUM(D61:V61)</f>
        <v>47022.13</v>
      </c>
    </row>
    <row r="62" spans="1:23" ht="23.25" customHeight="1" x14ac:dyDescent="0.25">
      <c r="A62"/>
      <c r="B62" s="39"/>
      <c r="C62" s="40" t="s">
        <v>258</v>
      </c>
      <c r="D62" s="41">
        <v>8905.67</v>
      </c>
      <c r="E62" s="41">
        <v>4250.5600000000004</v>
      </c>
      <c r="F62" s="41">
        <v>1893.82</v>
      </c>
      <c r="G62" s="41">
        <v>130.5</v>
      </c>
      <c r="H62" s="41">
        <v>3</v>
      </c>
      <c r="I62" s="41">
        <v>269.18</v>
      </c>
      <c r="J62" s="41">
        <v>4783.62</v>
      </c>
      <c r="K62" s="41">
        <v>288222.36</v>
      </c>
      <c r="L62" s="41">
        <v>29092.03</v>
      </c>
      <c r="M62" s="41">
        <v>8729.6</v>
      </c>
      <c r="N62" s="41">
        <v>0</v>
      </c>
      <c r="O62" s="41">
        <v>5266.9</v>
      </c>
      <c r="P62" s="41">
        <v>18233.830000000002</v>
      </c>
      <c r="Q62" s="41">
        <v>1971.365</v>
      </c>
      <c r="R62" s="41">
        <v>1220.19</v>
      </c>
      <c r="S62" s="41">
        <v>0</v>
      </c>
      <c r="T62" s="41">
        <v>23.26</v>
      </c>
      <c r="U62" s="41">
        <v>532.79</v>
      </c>
      <c r="V62" s="225"/>
      <c r="W62" s="38">
        <f t="shared" ref="W62:W64" si="14">SUM(D62:V62)</f>
        <v>373528.67499999999</v>
      </c>
    </row>
    <row r="63" spans="1:23" ht="23.25" customHeight="1" x14ac:dyDescent="0.25">
      <c r="A63"/>
      <c r="B63" s="39"/>
      <c r="C63" s="40" t="s">
        <v>259</v>
      </c>
      <c r="D63" s="41">
        <v>295.81</v>
      </c>
      <c r="E63" s="41">
        <v>320.75</v>
      </c>
      <c r="F63" s="41">
        <v>5.25</v>
      </c>
      <c r="G63" s="41">
        <v>0</v>
      </c>
      <c r="H63" s="41">
        <v>0</v>
      </c>
      <c r="I63" s="41">
        <v>131</v>
      </c>
      <c r="J63" s="41">
        <v>110.4</v>
      </c>
      <c r="K63" s="41">
        <v>20336.22</v>
      </c>
      <c r="L63" s="41">
        <v>2081.67</v>
      </c>
      <c r="M63" s="41">
        <v>209</v>
      </c>
      <c r="N63" s="41">
        <v>0</v>
      </c>
      <c r="O63" s="41">
        <v>237.91</v>
      </c>
      <c r="P63" s="41">
        <v>3093.21</v>
      </c>
      <c r="Q63" s="41">
        <v>0</v>
      </c>
      <c r="R63" s="41">
        <v>95.44</v>
      </c>
      <c r="S63" s="41">
        <v>0</v>
      </c>
      <c r="T63" s="41">
        <v>0</v>
      </c>
      <c r="U63" s="41">
        <v>0</v>
      </c>
      <c r="V63" s="225"/>
      <c r="W63" s="38">
        <f t="shared" si="14"/>
        <v>26916.659999999996</v>
      </c>
    </row>
    <row r="64" spans="1:23" ht="23.25" customHeight="1" x14ac:dyDescent="0.25">
      <c r="A64"/>
      <c r="B64" s="39"/>
      <c r="C64" s="40" t="s">
        <v>260</v>
      </c>
      <c r="D64" s="41">
        <v>27151.97</v>
      </c>
      <c r="E64" s="41">
        <v>33265.06</v>
      </c>
      <c r="F64" s="41">
        <v>4160.3</v>
      </c>
      <c r="G64" s="41">
        <v>0</v>
      </c>
      <c r="H64" s="41">
        <v>38.909999999999997</v>
      </c>
      <c r="I64" s="41">
        <v>156.94999999999999</v>
      </c>
      <c r="J64" s="41">
        <v>4496.3999999999996</v>
      </c>
      <c r="K64" s="41">
        <v>879431</v>
      </c>
      <c r="L64" s="41">
        <v>40182.129999999997</v>
      </c>
      <c r="M64" s="41">
        <v>26386.85</v>
      </c>
      <c r="N64" s="41">
        <v>27.34</v>
      </c>
      <c r="O64" s="41">
        <v>25510.52</v>
      </c>
      <c r="P64" s="41">
        <v>64953.29</v>
      </c>
      <c r="Q64" s="41">
        <v>5394.5649999999996</v>
      </c>
      <c r="R64" s="41">
        <v>503.95</v>
      </c>
      <c r="S64" s="41">
        <v>0</v>
      </c>
      <c r="T64" s="41">
        <v>22.13</v>
      </c>
      <c r="U64" s="41">
        <v>0</v>
      </c>
      <c r="V64" s="225"/>
      <c r="W64" s="38">
        <f t="shared" si="14"/>
        <v>1111681.3649999998</v>
      </c>
    </row>
    <row r="65" spans="1:23" ht="23.25" customHeight="1" x14ac:dyDescent="0.25">
      <c r="A65"/>
      <c r="B65" s="39" t="s">
        <v>90</v>
      </c>
      <c r="C65" s="43" t="s">
        <v>261</v>
      </c>
      <c r="D65" s="37">
        <v>42158.080000000002</v>
      </c>
      <c r="E65" s="37">
        <v>40812.730000000003</v>
      </c>
      <c r="F65" s="37">
        <v>49511.62</v>
      </c>
      <c r="G65" s="37">
        <v>0</v>
      </c>
      <c r="H65" s="37">
        <v>71.25</v>
      </c>
      <c r="I65" s="37">
        <v>5609.76</v>
      </c>
      <c r="J65" s="37">
        <v>6967.01</v>
      </c>
      <c r="K65" s="37">
        <v>1363415.22</v>
      </c>
      <c r="L65" s="37">
        <v>151167.98000000001</v>
      </c>
      <c r="M65" s="37">
        <v>1028.25</v>
      </c>
      <c r="N65" s="37">
        <v>61</v>
      </c>
      <c r="O65" s="37">
        <v>4399.41</v>
      </c>
      <c r="P65" s="37">
        <v>116.21</v>
      </c>
      <c r="Q65" s="37">
        <v>3</v>
      </c>
      <c r="R65" s="37">
        <v>173.96</v>
      </c>
      <c r="S65" s="37">
        <v>2009.11</v>
      </c>
      <c r="T65" s="37">
        <v>70.05</v>
      </c>
      <c r="U65" s="37">
        <v>10128.9</v>
      </c>
      <c r="V65" s="225">
        <v>0</v>
      </c>
      <c r="W65" s="38">
        <f t="shared" si="11"/>
        <v>1677703.5399999998</v>
      </c>
    </row>
    <row r="66" spans="1:23" ht="23.25" customHeight="1" x14ac:dyDescent="0.3">
      <c r="A66" s="44"/>
      <c r="B66" s="39" t="s">
        <v>91</v>
      </c>
      <c r="C66" s="50" t="s">
        <v>92</v>
      </c>
      <c r="D66" s="37">
        <v>7868.66</v>
      </c>
      <c r="E66" s="37">
        <v>10079.85</v>
      </c>
      <c r="F66" s="37">
        <v>33829.19</v>
      </c>
      <c r="G66" s="37">
        <v>0</v>
      </c>
      <c r="H66" s="37">
        <v>0</v>
      </c>
      <c r="I66" s="37">
        <v>348.75</v>
      </c>
      <c r="J66" s="37">
        <v>1830.19</v>
      </c>
      <c r="K66" s="37">
        <v>487090.92</v>
      </c>
      <c r="L66" s="37">
        <v>136609.57999999999</v>
      </c>
      <c r="M66" s="37">
        <v>6616.35</v>
      </c>
      <c r="N66" s="37">
        <v>0</v>
      </c>
      <c r="O66" s="37">
        <v>3647.72</v>
      </c>
      <c r="P66" s="37">
        <v>650.47</v>
      </c>
      <c r="Q66" s="37">
        <v>0</v>
      </c>
      <c r="R66" s="37">
        <v>225.27</v>
      </c>
      <c r="S66" s="37">
        <v>0</v>
      </c>
      <c r="T66" s="37">
        <v>15.28</v>
      </c>
      <c r="U66" s="37">
        <v>314.62</v>
      </c>
      <c r="V66" s="37" t="e">
        <f>SUM(#REF!)</f>
        <v>#REF!</v>
      </c>
      <c r="W66" s="38">
        <f>SUM(D66:U66)</f>
        <v>689126.84999999986</v>
      </c>
    </row>
    <row r="67" spans="1:23" ht="23.25" customHeight="1" x14ac:dyDescent="0.3">
      <c r="A67" s="44"/>
      <c r="B67" s="39" t="s">
        <v>94</v>
      </c>
      <c r="C67" s="43" t="s">
        <v>262</v>
      </c>
      <c r="D67" s="37">
        <v>59310.83</v>
      </c>
      <c r="E67" s="37">
        <v>71099.679999999993</v>
      </c>
      <c r="F67" s="37">
        <v>28309.18</v>
      </c>
      <c r="G67" s="37">
        <v>5.98</v>
      </c>
      <c r="H67" s="37">
        <v>12.14</v>
      </c>
      <c r="I67" s="37">
        <v>2789</v>
      </c>
      <c r="J67" s="37">
        <v>40848.160000000003</v>
      </c>
      <c r="K67" s="37">
        <v>4157689.3499999996</v>
      </c>
      <c r="L67" s="37">
        <v>702052.04999999993</v>
      </c>
      <c r="M67" s="37">
        <v>60527.81</v>
      </c>
      <c r="N67" s="37">
        <v>102.88</v>
      </c>
      <c r="O67" s="37">
        <v>42270.100000000006</v>
      </c>
      <c r="P67" s="37">
        <v>87962.75</v>
      </c>
      <c r="Q67" s="37">
        <v>859.26</v>
      </c>
      <c r="R67" s="37">
        <v>3266.5299999999997</v>
      </c>
      <c r="S67" s="37">
        <v>5634.0099999999993</v>
      </c>
      <c r="T67" s="37">
        <v>250.89999999999998</v>
      </c>
      <c r="U67" s="37">
        <v>5563.3200000000006</v>
      </c>
      <c r="V67" s="37">
        <f>SUM(V68:V68)</f>
        <v>0</v>
      </c>
      <c r="W67" s="38">
        <f>SUM(W68:W70)</f>
        <v>5268553.93</v>
      </c>
    </row>
    <row r="68" spans="1:23" x14ac:dyDescent="0.25">
      <c r="A68"/>
      <c r="B68" s="39"/>
      <c r="C68" s="40" t="s">
        <v>93</v>
      </c>
      <c r="D68" s="41">
        <v>10071.959999999999</v>
      </c>
      <c r="E68" s="41">
        <v>10186.35</v>
      </c>
      <c r="F68" s="41">
        <v>12800.43</v>
      </c>
      <c r="G68" s="41">
        <v>1</v>
      </c>
      <c r="H68" s="41">
        <v>7.14</v>
      </c>
      <c r="I68" s="41">
        <v>1451.39</v>
      </c>
      <c r="J68" s="41">
        <v>5188.5200000000004</v>
      </c>
      <c r="K68" s="41">
        <v>1529424.38</v>
      </c>
      <c r="L68" s="41">
        <v>318145.90999999997</v>
      </c>
      <c r="M68" s="41">
        <v>20827.18</v>
      </c>
      <c r="N68" s="41">
        <v>102.88</v>
      </c>
      <c r="O68" s="41">
        <v>12912.02</v>
      </c>
      <c r="P68" s="41">
        <v>208.84</v>
      </c>
      <c r="Q68" s="41">
        <v>0</v>
      </c>
      <c r="R68" s="41">
        <v>1575.61</v>
      </c>
      <c r="S68" s="41">
        <v>0</v>
      </c>
      <c r="T68" s="41">
        <v>79.459999999999994</v>
      </c>
      <c r="U68" s="41">
        <v>5513.64</v>
      </c>
      <c r="V68" s="226">
        <v>0</v>
      </c>
      <c r="W68" s="42">
        <f t="shared" ref="W68" si="15">SUM(D68:V68)</f>
        <v>1928496.7099999997</v>
      </c>
    </row>
    <row r="69" spans="1:23" x14ac:dyDescent="0.25">
      <c r="A69"/>
      <c r="B69" s="39"/>
      <c r="C69" s="40" t="s">
        <v>263</v>
      </c>
      <c r="D69" s="41">
        <v>11236.52</v>
      </c>
      <c r="E69" s="41">
        <v>14494.13</v>
      </c>
      <c r="F69" s="41">
        <v>2925.89</v>
      </c>
      <c r="G69" s="41">
        <v>0.48</v>
      </c>
      <c r="H69" s="41">
        <v>0</v>
      </c>
      <c r="I69" s="41">
        <v>422.36</v>
      </c>
      <c r="J69" s="41">
        <v>6204.4</v>
      </c>
      <c r="K69" s="41">
        <v>1178172</v>
      </c>
      <c r="L69" s="41">
        <v>221070.04</v>
      </c>
      <c r="M69" s="41">
        <v>19629.72</v>
      </c>
      <c r="N69" s="41">
        <v>0</v>
      </c>
      <c r="O69" s="41">
        <v>11043.74</v>
      </c>
      <c r="P69" s="41">
        <v>0.5</v>
      </c>
      <c r="Q69" s="41">
        <v>1</v>
      </c>
      <c r="R69" s="41">
        <v>869.97</v>
      </c>
      <c r="S69" s="41">
        <v>111.48</v>
      </c>
      <c r="T69" s="41">
        <v>67.94</v>
      </c>
      <c r="U69" s="41">
        <v>30.66</v>
      </c>
      <c r="V69" s="226"/>
      <c r="W69" s="42">
        <f>SUM(D69:U69)</f>
        <v>1466280.8299999998</v>
      </c>
    </row>
    <row r="70" spans="1:23" x14ac:dyDescent="0.25">
      <c r="A70"/>
      <c r="B70" s="39"/>
      <c r="C70" s="40" t="s">
        <v>264</v>
      </c>
      <c r="D70" s="41">
        <v>38002.35</v>
      </c>
      <c r="E70" s="41">
        <v>46419.199999999997</v>
      </c>
      <c r="F70" s="41">
        <v>12582.86</v>
      </c>
      <c r="G70" s="41">
        <v>4.5</v>
      </c>
      <c r="H70" s="41">
        <v>5</v>
      </c>
      <c r="I70" s="41">
        <v>915.25</v>
      </c>
      <c r="J70" s="41">
        <v>29455.24</v>
      </c>
      <c r="K70" s="41">
        <v>1450092.97</v>
      </c>
      <c r="L70" s="41">
        <v>162836.1</v>
      </c>
      <c r="M70" s="41">
        <v>20070.91</v>
      </c>
      <c r="N70" s="41">
        <v>0</v>
      </c>
      <c r="O70" s="41">
        <v>18314.34</v>
      </c>
      <c r="P70" s="41">
        <v>87753.41</v>
      </c>
      <c r="Q70" s="41">
        <v>858.26</v>
      </c>
      <c r="R70" s="41">
        <v>820.95</v>
      </c>
      <c r="S70" s="41">
        <v>5522.53</v>
      </c>
      <c r="T70" s="41">
        <v>103.5</v>
      </c>
      <c r="U70" s="41">
        <v>19.02</v>
      </c>
      <c r="V70" s="226"/>
      <c r="W70" s="42">
        <f>SUM(D70:U70)</f>
        <v>1873776.39</v>
      </c>
    </row>
    <row r="71" spans="1:23" ht="23.25" customHeight="1" x14ac:dyDescent="0.3">
      <c r="A71" s="44"/>
      <c r="B71" s="39" t="s">
        <v>96</v>
      </c>
      <c r="C71" s="43" t="s">
        <v>265</v>
      </c>
      <c r="D71" s="37">
        <v>2774.61</v>
      </c>
      <c r="E71" s="37">
        <v>3604.6000000000004</v>
      </c>
      <c r="F71" s="37">
        <v>337.24</v>
      </c>
      <c r="G71" s="37">
        <v>0</v>
      </c>
      <c r="H71" s="37">
        <v>0</v>
      </c>
      <c r="I71" s="37">
        <v>100.85</v>
      </c>
      <c r="J71" s="37">
        <v>386.74</v>
      </c>
      <c r="K71" s="37">
        <v>124181.22</v>
      </c>
      <c r="L71" s="37">
        <v>12452.06</v>
      </c>
      <c r="M71" s="37">
        <v>3908.3500000000004</v>
      </c>
      <c r="N71" s="37">
        <v>0</v>
      </c>
      <c r="O71" s="37">
        <v>2582.3200000000002</v>
      </c>
      <c r="P71" s="37">
        <v>2280.11</v>
      </c>
      <c r="Q71" s="37">
        <v>51.02</v>
      </c>
      <c r="R71" s="37">
        <v>152.65</v>
      </c>
      <c r="S71" s="37">
        <v>0</v>
      </c>
      <c r="T71" s="37">
        <v>3.25</v>
      </c>
      <c r="U71" s="37">
        <v>148.25</v>
      </c>
      <c r="V71" s="37">
        <f>SUM(V72:V73)</f>
        <v>0</v>
      </c>
      <c r="W71" s="38">
        <f>SUM(W72:W73)</f>
        <v>152963.26999999999</v>
      </c>
    </row>
    <row r="72" spans="1:23" x14ac:dyDescent="0.25">
      <c r="A72"/>
      <c r="B72" s="51"/>
      <c r="C72" s="40" t="s">
        <v>95</v>
      </c>
      <c r="D72" s="41">
        <v>1290.6300000000001</v>
      </c>
      <c r="E72" s="41">
        <v>1562.16</v>
      </c>
      <c r="F72" s="41">
        <v>265.62</v>
      </c>
      <c r="G72" s="41">
        <v>0</v>
      </c>
      <c r="H72" s="41">
        <v>0</v>
      </c>
      <c r="I72" s="41">
        <v>100.85</v>
      </c>
      <c r="J72" s="41">
        <v>244.47</v>
      </c>
      <c r="K72" s="41">
        <v>76050.429999999993</v>
      </c>
      <c r="L72" s="41">
        <v>6265.99</v>
      </c>
      <c r="M72" s="41">
        <v>1137.93</v>
      </c>
      <c r="N72" s="41">
        <v>0</v>
      </c>
      <c r="O72" s="41">
        <v>1351.64</v>
      </c>
      <c r="P72" s="41">
        <v>1792.53</v>
      </c>
      <c r="Q72" s="41">
        <v>12.5</v>
      </c>
      <c r="R72" s="41">
        <v>60.72</v>
      </c>
      <c r="S72" s="41">
        <v>0</v>
      </c>
      <c r="T72" s="41">
        <v>0</v>
      </c>
      <c r="U72" s="41">
        <v>148.25</v>
      </c>
      <c r="V72" s="226">
        <v>0</v>
      </c>
      <c r="W72" s="42">
        <f t="shared" ref="W72:W78" si="16">SUM(D72:V72)</f>
        <v>90283.719999999987</v>
      </c>
    </row>
    <row r="73" spans="1:23" x14ac:dyDescent="0.25">
      <c r="A73"/>
      <c r="B73" s="52"/>
      <c r="C73" s="40" t="s">
        <v>266</v>
      </c>
      <c r="D73" s="41">
        <v>1483.98</v>
      </c>
      <c r="E73" s="41">
        <v>2042.44</v>
      </c>
      <c r="F73" s="41">
        <v>71.62</v>
      </c>
      <c r="G73" s="41">
        <v>0</v>
      </c>
      <c r="H73" s="41">
        <v>0</v>
      </c>
      <c r="I73" s="41">
        <v>0</v>
      </c>
      <c r="J73" s="41">
        <v>142.27000000000001</v>
      </c>
      <c r="K73" s="41">
        <v>48130.79</v>
      </c>
      <c r="L73" s="41">
        <v>6186.07</v>
      </c>
      <c r="M73" s="41">
        <v>2770.42</v>
      </c>
      <c r="N73" s="41">
        <v>0</v>
      </c>
      <c r="O73" s="41">
        <v>1230.68</v>
      </c>
      <c r="P73" s="41">
        <v>487.58</v>
      </c>
      <c r="Q73" s="41">
        <v>38.520000000000003</v>
      </c>
      <c r="R73" s="41">
        <v>91.93</v>
      </c>
      <c r="S73" s="41">
        <v>0</v>
      </c>
      <c r="T73" s="41">
        <v>3.25</v>
      </c>
      <c r="U73" s="41">
        <v>0</v>
      </c>
      <c r="V73" s="226">
        <v>0</v>
      </c>
      <c r="W73" s="42">
        <f t="shared" si="16"/>
        <v>62679.549999999996</v>
      </c>
    </row>
    <row r="74" spans="1:23" ht="23.25" customHeight="1" x14ac:dyDescent="0.25">
      <c r="A74"/>
      <c r="B74" s="39" t="s">
        <v>98</v>
      </c>
      <c r="C74" s="43" t="s">
        <v>267</v>
      </c>
      <c r="D74" s="37">
        <v>60442.020000000004</v>
      </c>
      <c r="E74" s="37">
        <v>76687.62999999999</v>
      </c>
      <c r="F74" s="37">
        <v>3851.85</v>
      </c>
      <c r="G74" s="37">
        <v>105.4</v>
      </c>
      <c r="H74" s="37">
        <v>2.2200000000000002</v>
      </c>
      <c r="I74" s="37">
        <v>834.26</v>
      </c>
      <c r="J74" s="37">
        <v>18039.650000000001</v>
      </c>
      <c r="K74" s="37">
        <v>1754814.01</v>
      </c>
      <c r="L74" s="37">
        <v>150731.12</v>
      </c>
      <c r="M74" s="37">
        <v>34979.56</v>
      </c>
      <c r="N74" s="37">
        <v>13</v>
      </c>
      <c r="O74" s="37">
        <v>41380.46</v>
      </c>
      <c r="P74" s="37">
        <v>77576.850000000006</v>
      </c>
      <c r="Q74" s="37">
        <v>21</v>
      </c>
      <c r="R74" s="37">
        <v>356.02</v>
      </c>
      <c r="S74" s="37">
        <v>0</v>
      </c>
      <c r="T74" s="37">
        <v>43.42</v>
      </c>
      <c r="U74" s="37">
        <v>44</v>
      </c>
      <c r="V74" s="225">
        <v>0</v>
      </c>
      <c r="W74" s="38">
        <f t="shared" ref="W74" si="17">SUM(W75:W77)</f>
        <v>2219922.4700000002</v>
      </c>
    </row>
    <row r="75" spans="1:23" ht="23.25" customHeight="1" x14ac:dyDescent="0.25">
      <c r="A75"/>
      <c r="B75" s="39"/>
      <c r="C75" s="40" t="s">
        <v>97</v>
      </c>
      <c r="D75" s="41">
        <v>911.33</v>
      </c>
      <c r="E75" s="41">
        <v>1152.1600000000001</v>
      </c>
      <c r="F75" s="41">
        <v>859.5</v>
      </c>
      <c r="G75" s="41">
        <v>0</v>
      </c>
      <c r="H75" s="41">
        <v>0</v>
      </c>
      <c r="I75" s="41">
        <v>721.12</v>
      </c>
      <c r="J75" s="41">
        <v>444.26</v>
      </c>
      <c r="K75" s="41">
        <v>148989.82</v>
      </c>
      <c r="L75" s="41">
        <v>20004.189999999999</v>
      </c>
      <c r="M75" s="41">
        <v>1279.8900000000001</v>
      </c>
      <c r="N75" s="41">
        <v>0</v>
      </c>
      <c r="O75" s="41">
        <v>1259.52</v>
      </c>
      <c r="P75" s="41">
        <v>314.52999999999997</v>
      </c>
      <c r="Q75" s="41">
        <v>1</v>
      </c>
      <c r="R75" s="41">
        <v>117.17</v>
      </c>
      <c r="S75" s="41">
        <v>0</v>
      </c>
      <c r="T75" s="41">
        <v>5</v>
      </c>
      <c r="U75" s="41">
        <v>0</v>
      </c>
      <c r="V75" s="225"/>
      <c r="W75" s="38">
        <f>SUM(D75:U75)</f>
        <v>176059.49000000002</v>
      </c>
    </row>
    <row r="76" spans="1:23" ht="23.25" customHeight="1" x14ac:dyDescent="0.25">
      <c r="A76"/>
      <c r="B76" s="39"/>
      <c r="C76" s="40" t="s">
        <v>268</v>
      </c>
      <c r="D76" s="41">
        <v>3134.54</v>
      </c>
      <c r="E76" s="41">
        <v>4412.29</v>
      </c>
      <c r="F76" s="41">
        <v>163.38</v>
      </c>
      <c r="G76" s="41">
        <v>0</v>
      </c>
      <c r="H76" s="41">
        <v>2.2200000000000002</v>
      </c>
      <c r="I76" s="41">
        <v>0</v>
      </c>
      <c r="J76" s="41">
        <v>506.65</v>
      </c>
      <c r="K76" s="41">
        <v>61508.18</v>
      </c>
      <c r="L76" s="41">
        <v>3048.14</v>
      </c>
      <c r="M76" s="41">
        <v>3441.7</v>
      </c>
      <c r="N76" s="41">
        <v>0</v>
      </c>
      <c r="O76" s="41">
        <v>1354.42</v>
      </c>
      <c r="P76" s="41">
        <v>3310.94</v>
      </c>
      <c r="Q76" s="41">
        <v>13</v>
      </c>
      <c r="R76" s="41">
        <v>72.75</v>
      </c>
      <c r="S76" s="41">
        <v>0</v>
      </c>
      <c r="T76" s="41">
        <v>2</v>
      </c>
      <c r="U76" s="41">
        <v>0</v>
      </c>
      <c r="V76" s="225"/>
      <c r="W76" s="38">
        <f>SUM(D76:U76)</f>
        <v>80970.209999999992</v>
      </c>
    </row>
    <row r="77" spans="1:23" ht="23.25" customHeight="1" x14ac:dyDescent="0.25">
      <c r="A77"/>
      <c r="B77" s="39"/>
      <c r="C77" s="40" t="s">
        <v>269</v>
      </c>
      <c r="D77" s="41">
        <v>56396.15</v>
      </c>
      <c r="E77" s="41">
        <v>71123.179999999993</v>
      </c>
      <c r="F77" s="41">
        <v>2828.97</v>
      </c>
      <c r="G77" s="41">
        <v>105.4</v>
      </c>
      <c r="H77" s="41">
        <v>0</v>
      </c>
      <c r="I77" s="41">
        <v>113.14</v>
      </c>
      <c r="J77" s="41">
        <v>17088.740000000002</v>
      </c>
      <c r="K77" s="41">
        <v>1544316.01</v>
      </c>
      <c r="L77" s="41">
        <v>127678.79</v>
      </c>
      <c r="M77" s="41">
        <v>30257.97</v>
      </c>
      <c r="N77" s="41">
        <v>13</v>
      </c>
      <c r="O77" s="41">
        <v>38766.519999999997</v>
      </c>
      <c r="P77" s="41">
        <v>73951.38</v>
      </c>
      <c r="Q77" s="41">
        <v>7</v>
      </c>
      <c r="R77" s="41">
        <v>166.1</v>
      </c>
      <c r="S77" s="41">
        <v>0</v>
      </c>
      <c r="T77" s="41">
        <v>36.42</v>
      </c>
      <c r="U77" s="41">
        <v>44</v>
      </c>
      <c r="V77" s="225"/>
      <c r="W77" s="38">
        <f>SUM(D77:U77)</f>
        <v>1962892.77</v>
      </c>
    </row>
    <row r="78" spans="1:23" ht="23.25" customHeight="1" x14ac:dyDescent="0.25">
      <c r="A78"/>
      <c r="B78" s="39" t="s">
        <v>99</v>
      </c>
      <c r="C78" s="43" t="s">
        <v>270</v>
      </c>
      <c r="D78" s="37">
        <v>111.79</v>
      </c>
      <c r="E78" s="37">
        <v>68.760000000000005</v>
      </c>
      <c r="F78" s="37">
        <v>0</v>
      </c>
      <c r="G78" s="37">
        <v>0</v>
      </c>
      <c r="H78" s="37">
        <v>0</v>
      </c>
      <c r="I78" s="37">
        <v>0</v>
      </c>
      <c r="J78" s="37">
        <v>40.85</v>
      </c>
      <c r="K78" s="37">
        <v>7177.07</v>
      </c>
      <c r="L78" s="37">
        <v>363</v>
      </c>
      <c r="M78" s="37">
        <v>219.98</v>
      </c>
      <c r="N78" s="37">
        <v>0</v>
      </c>
      <c r="O78" s="37">
        <v>12.5</v>
      </c>
      <c r="P78" s="37">
        <v>0</v>
      </c>
      <c r="Q78" s="37">
        <v>0</v>
      </c>
      <c r="R78" s="37">
        <v>0</v>
      </c>
      <c r="S78" s="37">
        <v>0</v>
      </c>
      <c r="T78" s="37">
        <v>2.5</v>
      </c>
      <c r="U78" s="37">
        <v>0</v>
      </c>
      <c r="V78" s="225">
        <v>0</v>
      </c>
      <c r="W78" s="38">
        <f t="shared" si="16"/>
        <v>7996.4499999999989</v>
      </c>
    </row>
    <row r="79" spans="1:23" ht="23.25" customHeight="1" x14ac:dyDescent="0.25">
      <c r="A79"/>
      <c r="B79" s="39" t="s">
        <v>271</v>
      </c>
      <c r="C79" s="43" t="s">
        <v>100</v>
      </c>
      <c r="D79" s="61">
        <v>237.86</v>
      </c>
      <c r="E79" s="61">
        <v>271.88</v>
      </c>
      <c r="F79" s="61">
        <v>15.59</v>
      </c>
      <c r="G79" s="61">
        <v>0</v>
      </c>
      <c r="H79" s="61">
        <v>0</v>
      </c>
      <c r="I79" s="61">
        <v>0</v>
      </c>
      <c r="J79" s="61">
        <v>31.83</v>
      </c>
      <c r="K79" s="61">
        <v>7216.29</v>
      </c>
      <c r="L79" s="61">
        <v>712.93</v>
      </c>
      <c r="M79" s="61">
        <v>207</v>
      </c>
      <c r="N79" s="61">
        <v>0</v>
      </c>
      <c r="O79" s="61">
        <v>65</v>
      </c>
      <c r="P79" s="61">
        <v>0</v>
      </c>
      <c r="Q79" s="61">
        <v>0</v>
      </c>
      <c r="R79" s="61">
        <v>0</v>
      </c>
      <c r="S79" s="61">
        <v>0</v>
      </c>
      <c r="T79" s="61">
        <v>0</v>
      </c>
      <c r="U79" s="61">
        <v>0</v>
      </c>
      <c r="V79" s="227"/>
      <c r="W79" s="62">
        <f>SUM(D79:U79)</f>
        <v>8758.3799999999992</v>
      </c>
    </row>
    <row r="80" spans="1:23" ht="26.25" customHeight="1" thickBot="1" x14ac:dyDescent="0.3">
      <c r="B80" s="53"/>
      <c r="C80" s="54" t="s">
        <v>2</v>
      </c>
      <c r="D80" s="63">
        <f t="shared" ref="D80:W80" si="18">SUM(D8,D12,D13,D33,D34,D37,D38,D41,D45,D46,D49,D52,D53,D54,D60,D65,D66,D67,D71,D74,D78,D79)</f>
        <v>483949.47</v>
      </c>
      <c r="E80" s="63">
        <f t="shared" si="18"/>
        <v>595047.34999999986</v>
      </c>
      <c r="F80" s="63">
        <f t="shared" si="18"/>
        <v>238517.09000000003</v>
      </c>
      <c r="G80" s="63">
        <f t="shared" si="18"/>
        <v>591.95000000000005</v>
      </c>
      <c r="H80" s="63">
        <f t="shared" si="18"/>
        <v>242.20000000000002</v>
      </c>
      <c r="I80" s="63">
        <f t="shared" si="18"/>
        <v>16562.86</v>
      </c>
      <c r="J80" s="63">
        <f t="shared" si="18"/>
        <v>137703.87</v>
      </c>
      <c r="K80" s="63">
        <f t="shared" si="18"/>
        <v>17117870.830000002</v>
      </c>
      <c r="L80" s="63">
        <f t="shared" si="18"/>
        <v>1846784.1299999997</v>
      </c>
      <c r="M80" s="63">
        <f t="shared" si="18"/>
        <v>450164.10000000003</v>
      </c>
      <c r="N80" s="63">
        <f t="shared" si="18"/>
        <v>610.39</v>
      </c>
      <c r="O80" s="63">
        <f t="shared" si="18"/>
        <v>244687.49</v>
      </c>
      <c r="P80" s="63">
        <f t="shared" si="18"/>
        <v>1019703.2199999997</v>
      </c>
      <c r="Q80" s="63">
        <f t="shared" si="18"/>
        <v>80442.404999999984</v>
      </c>
      <c r="R80" s="63">
        <f t="shared" si="18"/>
        <v>15297.210000000001</v>
      </c>
      <c r="S80" s="63">
        <f t="shared" si="18"/>
        <v>7643.119999999999</v>
      </c>
      <c r="T80" s="63">
        <f t="shared" si="18"/>
        <v>767.68999999999994</v>
      </c>
      <c r="U80" s="63">
        <f t="shared" si="18"/>
        <v>17827.47</v>
      </c>
      <c r="V80" s="63" t="e">
        <f t="shared" si="18"/>
        <v>#REF!</v>
      </c>
      <c r="W80" s="64">
        <f t="shared" si="18"/>
        <v>22274412.844999995</v>
      </c>
    </row>
    <row r="81" spans="23:23" ht="16.2" thickTop="1" x14ac:dyDescent="0.25">
      <c r="W81" s="57"/>
    </row>
    <row r="82" spans="23:23" x14ac:dyDescent="0.25">
      <c r="W82" s="57"/>
    </row>
    <row r="83" spans="23:23" x14ac:dyDescent="0.25">
      <c r="W83" s="57"/>
    </row>
    <row r="84" spans="23:23" x14ac:dyDescent="0.25">
      <c r="W84" s="57"/>
    </row>
    <row r="85" spans="23:23" x14ac:dyDescent="0.25">
      <c r="W85" s="57"/>
    </row>
  </sheetData>
  <mergeCells count="2">
    <mergeCell ref="B6:C7"/>
    <mergeCell ref="W6:W7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50" fitToWidth="2" orientation="portrait" r:id="rId1"/>
  <headerFooter alignWithMargins="0"/>
  <colBreaks count="1" manualBreakCount="1">
    <brk id="10" max="79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</sheetPr>
  <dimension ref="A1:X85"/>
  <sheetViews>
    <sheetView zoomScale="65" zoomScaleNormal="65" zoomScaleSheetLayoutView="56" workbookViewId="0">
      <selection activeCell="B8" sqref="B8:C79"/>
    </sheetView>
  </sheetViews>
  <sheetFormatPr baseColWidth="10" defaultColWidth="8.88671875" defaultRowHeight="15.6" x14ac:dyDescent="0.25"/>
  <cols>
    <col min="1" max="1" width="8.88671875" style="26"/>
    <col min="2" max="2" width="5.5546875" style="16" customWidth="1"/>
    <col min="3" max="3" width="86.6640625" style="58" customWidth="1"/>
    <col min="4" max="21" width="12.88671875" style="59" customWidth="1"/>
    <col min="22" max="22" width="12.88671875" style="59" hidden="1" customWidth="1"/>
    <col min="23" max="23" width="14.109375" style="60" customWidth="1"/>
    <col min="24" max="24" width="12.6640625" style="28" customWidth="1"/>
    <col min="25" max="32" width="12.6640625" style="26" customWidth="1"/>
    <col min="33" max="247" width="8.88671875" style="26" customWidth="1"/>
    <col min="248" max="16384" width="8.88671875" style="26"/>
  </cols>
  <sheetData>
    <row r="1" spans="1:24" s="15" customFormat="1" ht="10.199999999999999" customHeight="1" x14ac:dyDescent="0.25">
      <c r="B1" s="16"/>
      <c r="C1" s="17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9"/>
    </row>
    <row r="2" spans="1:24" s="15" customFormat="1" ht="24.6" customHeight="1" x14ac:dyDescent="0.25">
      <c r="C2" s="127"/>
      <c r="D2" s="127"/>
      <c r="E2" s="127"/>
      <c r="F2" s="127"/>
      <c r="G2" s="127"/>
      <c r="H2" s="127"/>
      <c r="J2" s="71" t="s">
        <v>199</v>
      </c>
      <c r="K2" s="72" t="s">
        <v>236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4" s="15" customFormat="1" ht="12" customHeight="1" x14ac:dyDescent="0.25">
      <c r="B3" s="16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19"/>
    </row>
    <row r="4" spans="1:24" s="15" customFormat="1" ht="24.6" x14ac:dyDescent="0.3">
      <c r="B4" s="22" t="s">
        <v>202</v>
      </c>
      <c r="C4"/>
      <c r="D4" s="23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19"/>
    </row>
    <row r="5" spans="1:24" s="15" customFormat="1" ht="11.4" customHeight="1" thickBot="1" x14ac:dyDescent="0.3">
      <c r="B5" s="25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</row>
    <row r="6" spans="1:24" ht="23.4" customHeight="1" thickTop="1" x14ac:dyDescent="0.25">
      <c r="B6" s="251" t="s">
        <v>30</v>
      </c>
      <c r="C6" s="252"/>
      <c r="D6" s="236"/>
      <c r="E6" s="222"/>
      <c r="F6" s="222"/>
      <c r="G6" s="222"/>
      <c r="H6" s="222"/>
      <c r="I6" s="222"/>
      <c r="J6" s="237" t="s">
        <v>31</v>
      </c>
      <c r="K6" s="224" t="s">
        <v>32</v>
      </c>
      <c r="L6" s="89"/>
      <c r="M6" s="89"/>
      <c r="N6" s="89"/>
      <c r="O6" s="89"/>
      <c r="P6" s="89"/>
      <c r="Q6" s="89"/>
      <c r="R6" s="89"/>
      <c r="S6" s="89"/>
      <c r="T6" s="89"/>
      <c r="U6" s="89"/>
      <c r="V6" s="27"/>
      <c r="W6" s="255" t="s">
        <v>33</v>
      </c>
    </row>
    <row r="7" spans="1:24" s="29" customFormat="1" ht="20.399999999999999" customHeight="1" x14ac:dyDescent="0.25">
      <c r="B7" s="253"/>
      <c r="C7" s="254"/>
      <c r="D7" s="30" t="s">
        <v>12</v>
      </c>
      <c r="E7" s="30" t="s">
        <v>13</v>
      </c>
      <c r="F7" s="30" t="s">
        <v>14</v>
      </c>
      <c r="G7" s="30" t="s">
        <v>15</v>
      </c>
      <c r="H7" s="30" t="s">
        <v>16</v>
      </c>
      <c r="I7" s="30" t="s">
        <v>17</v>
      </c>
      <c r="J7" s="30" t="s">
        <v>18</v>
      </c>
      <c r="K7" s="31" t="s">
        <v>19</v>
      </c>
      <c r="L7" s="30" t="s">
        <v>20</v>
      </c>
      <c r="M7" s="30" t="s">
        <v>21</v>
      </c>
      <c r="N7" s="30" t="s">
        <v>22</v>
      </c>
      <c r="O7" s="30" t="s">
        <v>23</v>
      </c>
      <c r="P7" s="30" t="s">
        <v>24</v>
      </c>
      <c r="Q7" s="30" t="s">
        <v>25</v>
      </c>
      <c r="R7" s="30" t="s">
        <v>26</v>
      </c>
      <c r="S7" s="30" t="s">
        <v>27</v>
      </c>
      <c r="T7" s="30" t="s">
        <v>28</v>
      </c>
      <c r="U7" s="32" t="s">
        <v>29</v>
      </c>
      <c r="V7" s="30" t="s">
        <v>233</v>
      </c>
      <c r="W7" s="256"/>
      <c r="X7" s="33"/>
    </row>
    <row r="8" spans="1:24" ht="22.5" customHeight="1" x14ac:dyDescent="0.3">
      <c r="A8" s="34"/>
      <c r="B8" s="35" t="s">
        <v>34</v>
      </c>
      <c r="C8" s="36" t="s">
        <v>35</v>
      </c>
      <c r="D8" s="37">
        <v>2075.67</v>
      </c>
      <c r="E8" s="37">
        <v>3356.4</v>
      </c>
      <c r="F8" s="37">
        <v>0</v>
      </c>
      <c r="G8" s="37">
        <v>0</v>
      </c>
      <c r="H8" s="37">
        <v>0</v>
      </c>
      <c r="I8" s="37">
        <v>57</v>
      </c>
      <c r="J8" s="37">
        <v>231.95</v>
      </c>
      <c r="K8" s="37">
        <v>40753.629999999997</v>
      </c>
      <c r="L8" s="37">
        <v>5009.68</v>
      </c>
      <c r="M8" s="37">
        <v>3274.78</v>
      </c>
      <c r="N8" s="37">
        <v>3.5</v>
      </c>
      <c r="O8" s="37">
        <v>1247.6499999999999</v>
      </c>
      <c r="P8" s="37">
        <v>1949.64</v>
      </c>
      <c r="Q8" s="37">
        <v>795.04</v>
      </c>
      <c r="R8" s="37">
        <v>187.14</v>
      </c>
      <c r="S8" s="37">
        <v>0</v>
      </c>
      <c r="T8" s="37">
        <v>0</v>
      </c>
      <c r="U8" s="37">
        <v>0</v>
      </c>
      <c r="V8" s="37">
        <f t="shared" ref="V8:W8" si="0">SUM(V9:V11)</f>
        <v>0</v>
      </c>
      <c r="W8" s="38">
        <f t="shared" si="0"/>
        <v>58942.079999999994</v>
      </c>
    </row>
    <row r="9" spans="1:24" x14ac:dyDescent="0.25">
      <c r="A9"/>
      <c r="B9" s="39"/>
      <c r="C9" s="40" t="s">
        <v>36</v>
      </c>
      <c r="D9" s="41">
        <v>1926.32</v>
      </c>
      <c r="E9" s="41">
        <v>3112.15</v>
      </c>
      <c r="F9" s="41">
        <v>0</v>
      </c>
      <c r="G9" s="41">
        <v>0</v>
      </c>
      <c r="H9" s="41">
        <v>0</v>
      </c>
      <c r="I9" s="41">
        <v>41.5</v>
      </c>
      <c r="J9" s="41">
        <v>225.95</v>
      </c>
      <c r="K9" s="41">
        <v>38197.019999999997</v>
      </c>
      <c r="L9" s="41">
        <v>4803.26</v>
      </c>
      <c r="M9" s="41">
        <v>2676.28</v>
      </c>
      <c r="N9" s="41">
        <v>3.5</v>
      </c>
      <c r="O9" s="41">
        <v>1110.31</v>
      </c>
      <c r="P9" s="41">
        <v>1753.39</v>
      </c>
      <c r="Q9" s="41">
        <v>504.23</v>
      </c>
      <c r="R9" s="41">
        <v>165.64</v>
      </c>
      <c r="S9" s="41">
        <v>0</v>
      </c>
      <c r="T9" s="41">
        <v>0</v>
      </c>
      <c r="U9" s="41">
        <v>0</v>
      </c>
      <c r="V9" s="226">
        <v>0</v>
      </c>
      <c r="W9" s="42">
        <f>SUM(D9:V9)</f>
        <v>54519.549999999996</v>
      </c>
    </row>
    <row r="10" spans="1:24" x14ac:dyDescent="0.25">
      <c r="A10"/>
      <c r="B10" s="39"/>
      <c r="C10" s="40" t="s">
        <v>37</v>
      </c>
      <c r="D10" s="41">
        <v>132.1</v>
      </c>
      <c r="E10" s="41">
        <v>242.25</v>
      </c>
      <c r="F10" s="41">
        <v>0</v>
      </c>
      <c r="G10" s="41">
        <v>0</v>
      </c>
      <c r="H10" s="41">
        <v>0</v>
      </c>
      <c r="I10" s="41">
        <v>15.5</v>
      </c>
      <c r="J10" s="41">
        <v>6</v>
      </c>
      <c r="K10" s="41">
        <v>2218.54</v>
      </c>
      <c r="L10" s="41">
        <v>106.75</v>
      </c>
      <c r="M10" s="41">
        <v>598.5</v>
      </c>
      <c r="N10" s="41">
        <v>0</v>
      </c>
      <c r="O10" s="41">
        <v>137.34</v>
      </c>
      <c r="P10" s="41">
        <v>153.75</v>
      </c>
      <c r="Q10" s="41">
        <v>290.81</v>
      </c>
      <c r="R10" s="41">
        <v>21.5</v>
      </c>
      <c r="S10" s="41">
        <v>0</v>
      </c>
      <c r="T10" s="41">
        <v>0</v>
      </c>
      <c r="U10" s="41">
        <v>0</v>
      </c>
      <c r="V10" s="226">
        <v>0</v>
      </c>
      <c r="W10" s="42">
        <f t="shared" ref="W10:W56" si="1">SUM(D10:V10)</f>
        <v>3923.04</v>
      </c>
    </row>
    <row r="11" spans="1:24" x14ac:dyDescent="0.25">
      <c r="A11"/>
      <c r="B11" s="39"/>
      <c r="C11" s="40" t="s">
        <v>38</v>
      </c>
      <c r="D11" s="41">
        <v>17.25</v>
      </c>
      <c r="E11" s="41">
        <v>2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338.07</v>
      </c>
      <c r="L11" s="41">
        <v>99.67</v>
      </c>
      <c r="M11" s="41">
        <v>0</v>
      </c>
      <c r="N11" s="41">
        <v>0</v>
      </c>
      <c r="O11" s="41">
        <v>0</v>
      </c>
      <c r="P11" s="41">
        <v>42.5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226">
        <v>0</v>
      </c>
      <c r="W11" s="42">
        <f t="shared" si="1"/>
        <v>499.49</v>
      </c>
    </row>
    <row r="12" spans="1:24" ht="22.5" customHeight="1" x14ac:dyDescent="0.25">
      <c r="A12"/>
      <c r="B12" s="39" t="s">
        <v>39</v>
      </c>
      <c r="C12" s="43" t="s">
        <v>40</v>
      </c>
      <c r="D12" s="37">
        <v>620.21</v>
      </c>
      <c r="E12" s="37">
        <v>920.48</v>
      </c>
      <c r="F12" s="37">
        <v>200.67</v>
      </c>
      <c r="G12" s="37">
        <v>0</v>
      </c>
      <c r="H12" s="37">
        <v>0</v>
      </c>
      <c r="I12" s="37">
        <v>15</v>
      </c>
      <c r="J12" s="37">
        <v>31.5</v>
      </c>
      <c r="K12" s="37">
        <v>12598.18</v>
      </c>
      <c r="L12" s="37">
        <v>396.5</v>
      </c>
      <c r="M12" s="37">
        <v>683.5</v>
      </c>
      <c r="N12" s="37">
        <v>0</v>
      </c>
      <c r="O12" s="37">
        <v>425.63</v>
      </c>
      <c r="P12" s="37">
        <v>2152.3200000000002</v>
      </c>
      <c r="Q12" s="37">
        <v>66.25</v>
      </c>
      <c r="R12" s="37">
        <v>23</v>
      </c>
      <c r="S12" s="37">
        <v>0</v>
      </c>
      <c r="T12" s="37">
        <v>0</v>
      </c>
      <c r="U12" s="37">
        <v>0</v>
      </c>
      <c r="V12" s="225">
        <v>0</v>
      </c>
      <c r="W12" s="38">
        <f t="shared" si="1"/>
        <v>18133.240000000002</v>
      </c>
    </row>
    <row r="13" spans="1:24" ht="23.25" customHeight="1" x14ac:dyDescent="0.3">
      <c r="A13" s="44"/>
      <c r="B13" s="39" t="s">
        <v>41</v>
      </c>
      <c r="C13" s="43" t="s">
        <v>42</v>
      </c>
      <c r="D13" s="37">
        <v>106013.20000000001</v>
      </c>
      <c r="E13" s="37">
        <v>135593.35999999999</v>
      </c>
      <c r="F13" s="37">
        <v>7691.29</v>
      </c>
      <c r="G13" s="37">
        <v>14.26</v>
      </c>
      <c r="H13" s="37">
        <v>10.62</v>
      </c>
      <c r="I13" s="37">
        <v>1007.01</v>
      </c>
      <c r="J13" s="37">
        <v>15524.300000000001</v>
      </c>
      <c r="K13" s="37">
        <v>1960961.3000000003</v>
      </c>
      <c r="L13" s="37">
        <v>125546.81999999999</v>
      </c>
      <c r="M13" s="37">
        <v>75371.209999999992</v>
      </c>
      <c r="N13" s="37">
        <v>1</v>
      </c>
      <c r="O13" s="37">
        <v>49904.93</v>
      </c>
      <c r="P13" s="37">
        <v>322977.50999999995</v>
      </c>
      <c r="Q13" s="37">
        <v>1923.5450000000001</v>
      </c>
      <c r="R13" s="37">
        <v>15500.359999999999</v>
      </c>
      <c r="S13" s="37">
        <v>0</v>
      </c>
      <c r="T13" s="37">
        <v>69.61</v>
      </c>
      <c r="U13" s="37">
        <v>0</v>
      </c>
      <c r="V13" s="37">
        <f t="shared" ref="V13" si="2">SUM(V14:V32)</f>
        <v>0</v>
      </c>
      <c r="W13" s="38">
        <f t="shared" si="1"/>
        <v>2818110.3249999997</v>
      </c>
    </row>
    <row r="14" spans="1:24" s="44" customFormat="1" x14ac:dyDescent="0.3">
      <c r="A14"/>
      <c r="B14" s="39"/>
      <c r="C14" s="40" t="s">
        <v>43</v>
      </c>
      <c r="D14" s="41">
        <v>27726.52</v>
      </c>
      <c r="E14" s="41">
        <v>34247.269999999997</v>
      </c>
      <c r="F14" s="41">
        <v>3013.58</v>
      </c>
      <c r="G14" s="41">
        <v>0</v>
      </c>
      <c r="H14" s="41">
        <v>8.11</v>
      </c>
      <c r="I14" s="41">
        <v>82.5</v>
      </c>
      <c r="J14" s="41">
        <v>3583.38</v>
      </c>
      <c r="K14" s="41">
        <v>491364.93</v>
      </c>
      <c r="L14" s="41">
        <v>36371.269999999997</v>
      </c>
      <c r="M14" s="41">
        <v>18598.310000000001</v>
      </c>
      <c r="N14" s="41">
        <v>0</v>
      </c>
      <c r="O14" s="41">
        <v>13738.82</v>
      </c>
      <c r="P14" s="41">
        <v>35575.79</v>
      </c>
      <c r="Q14" s="41">
        <v>324.75</v>
      </c>
      <c r="R14" s="41">
        <v>2595.12</v>
      </c>
      <c r="S14" s="41">
        <v>0</v>
      </c>
      <c r="T14" s="41">
        <v>11.5</v>
      </c>
      <c r="U14" s="41">
        <v>0</v>
      </c>
      <c r="V14" s="226">
        <v>0</v>
      </c>
      <c r="W14" s="42">
        <f t="shared" si="1"/>
        <v>667241.85000000009</v>
      </c>
      <c r="X14" s="45"/>
    </row>
    <row r="15" spans="1:24" x14ac:dyDescent="0.25">
      <c r="A15"/>
      <c r="B15" s="39"/>
      <c r="C15" s="40" t="s">
        <v>44</v>
      </c>
      <c r="D15" s="41">
        <v>4478.88</v>
      </c>
      <c r="E15" s="41">
        <v>6071.51</v>
      </c>
      <c r="F15" s="41">
        <v>14</v>
      </c>
      <c r="G15" s="41">
        <v>13.25</v>
      </c>
      <c r="H15" s="41">
        <v>0</v>
      </c>
      <c r="I15" s="41">
        <v>75.5</v>
      </c>
      <c r="J15" s="41">
        <v>765.26</v>
      </c>
      <c r="K15" s="41">
        <v>108502.94</v>
      </c>
      <c r="L15" s="41">
        <v>4819.5</v>
      </c>
      <c r="M15" s="41">
        <v>3454.43</v>
      </c>
      <c r="N15" s="41">
        <v>0</v>
      </c>
      <c r="O15" s="41">
        <v>3307</v>
      </c>
      <c r="P15" s="41">
        <v>48076.89</v>
      </c>
      <c r="Q15" s="41">
        <v>0</v>
      </c>
      <c r="R15" s="41">
        <v>463.75</v>
      </c>
      <c r="S15" s="41">
        <v>0</v>
      </c>
      <c r="T15" s="41">
        <v>4</v>
      </c>
      <c r="U15" s="41">
        <v>0</v>
      </c>
      <c r="V15" s="226">
        <v>0</v>
      </c>
      <c r="W15" s="42">
        <f t="shared" si="1"/>
        <v>180046.90999999997</v>
      </c>
    </row>
    <row r="16" spans="1:24" ht="16.5" customHeight="1" x14ac:dyDescent="0.25">
      <c r="A16"/>
      <c r="B16" s="39"/>
      <c r="C16" s="40" t="s">
        <v>45</v>
      </c>
      <c r="D16" s="41">
        <v>2006.36</v>
      </c>
      <c r="E16" s="41">
        <v>2743.6</v>
      </c>
      <c r="F16" s="41">
        <v>7.57</v>
      </c>
      <c r="G16" s="41">
        <v>0</v>
      </c>
      <c r="H16" s="41">
        <v>0</v>
      </c>
      <c r="I16" s="41">
        <v>5.5</v>
      </c>
      <c r="J16" s="41">
        <v>230.57</v>
      </c>
      <c r="K16" s="41">
        <v>33518.92</v>
      </c>
      <c r="L16" s="41">
        <v>2205.9899999999998</v>
      </c>
      <c r="M16" s="41">
        <v>2199.64</v>
      </c>
      <c r="N16" s="41">
        <v>0</v>
      </c>
      <c r="O16" s="41">
        <v>1663.6</v>
      </c>
      <c r="P16" s="41">
        <v>12822.98</v>
      </c>
      <c r="Q16" s="41">
        <v>54</v>
      </c>
      <c r="R16" s="41">
        <v>285</v>
      </c>
      <c r="S16" s="41">
        <v>0</v>
      </c>
      <c r="T16" s="41">
        <v>2.25</v>
      </c>
      <c r="U16" s="41">
        <v>0</v>
      </c>
      <c r="V16" s="226">
        <v>0</v>
      </c>
      <c r="W16" s="42">
        <f t="shared" si="1"/>
        <v>57745.979999999996</v>
      </c>
    </row>
    <row r="17" spans="1:24" ht="16.5" customHeight="1" x14ac:dyDescent="0.25">
      <c r="A17"/>
      <c r="B17" s="39"/>
      <c r="C17" s="40" t="s">
        <v>46</v>
      </c>
      <c r="D17" s="41">
        <v>2972.28</v>
      </c>
      <c r="E17" s="41">
        <v>3704.63</v>
      </c>
      <c r="F17" s="41">
        <v>102.27</v>
      </c>
      <c r="G17" s="41">
        <v>0</v>
      </c>
      <c r="H17" s="41">
        <v>0</v>
      </c>
      <c r="I17" s="41">
        <v>29.94</v>
      </c>
      <c r="J17" s="41">
        <v>399.87</v>
      </c>
      <c r="K17" s="41">
        <v>46907.18</v>
      </c>
      <c r="L17" s="41">
        <v>2194.6999999999998</v>
      </c>
      <c r="M17" s="41">
        <v>1922.36</v>
      </c>
      <c r="N17" s="41">
        <v>0</v>
      </c>
      <c r="O17" s="41">
        <v>686.88</v>
      </c>
      <c r="P17" s="41">
        <v>5414.08</v>
      </c>
      <c r="Q17" s="41">
        <v>0</v>
      </c>
      <c r="R17" s="41">
        <v>161.80000000000001</v>
      </c>
      <c r="S17" s="41">
        <v>0</v>
      </c>
      <c r="T17" s="41">
        <v>0</v>
      </c>
      <c r="U17" s="41">
        <v>0</v>
      </c>
      <c r="V17" s="226">
        <v>0</v>
      </c>
      <c r="W17" s="42">
        <f t="shared" si="1"/>
        <v>64495.99</v>
      </c>
    </row>
    <row r="18" spans="1:24" ht="16.5" customHeight="1" x14ac:dyDescent="0.25">
      <c r="A18"/>
      <c r="B18" s="39"/>
      <c r="C18" s="40" t="s">
        <v>47</v>
      </c>
      <c r="D18" s="41">
        <v>1233.83</v>
      </c>
      <c r="E18" s="41">
        <v>1550.57</v>
      </c>
      <c r="F18" s="41">
        <v>13.25</v>
      </c>
      <c r="G18" s="41">
        <v>0</v>
      </c>
      <c r="H18" s="41">
        <v>0</v>
      </c>
      <c r="I18" s="41">
        <v>26.5</v>
      </c>
      <c r="J18" s="41">
        <v>212.74</v>
      </c>
      <c r="K18" s="41">
        <v>27859.54</v>
      </c>
      <c r="L18" s="41">
        <v>1888.06</v>
      </c>
      <c r="M18" s="41">
        <v>1003.01</v>
      </c>
      <c r="N18" s="41">
        <v>0</v>
      </c>
      <c r="O18" s="41">
        <v>424.03</v>
      </c>
      <c r="P18" s="41">
        <v>6899.03</v>
      </c>
      <c r="Q18" s="41">
        <v>0</v>
      </c>
      <c r="R18" s="41">
        <v>257.25</v>
      </c>
      <c r="S18" s="41">
        <v>0</v>
      </c>
      <c r="T18" s="41">
        <v>0</v>
      </c>
      <c r="U18" s="41">
        <v>0</v>
      </c>
      <c r="V18" s="226">
        <v>0</v>
      </c>
      <c r="W18" s="42">
        <f t="shared" si="1"/>
        <v>41367.81</v>
      </c>
    </row>
    <row r="19" spans="1:24" ht="16.5" customHeight="1" x14ac:dyDescent="0.25">
      <c r="A19"/>
      <c r="B19" s="39"/>
      <c r="C19" s="40" t="s">
        <v>48</v>
      </c>
      <c r="D19" s="41">
        <v>175.97</v>
      </c>
      <c r="E19" s="41">
        <v>222.89</v>
      </c>
      <c r="F19" s="41">
        <v>0</v>
      </c>
      <c r="G19" s="41">
        <v>0</v>
      </c>
      <c r="H19" s="41">
        <v>0</v>
      </c>
      <c r="I19" s="41">
        <v>15.21</v>
      </c>
      <c r="J19" s="41">
        <v>57.16</v>
      </c>
      <c r="K19" s="41">
        <v>4689.78</v>
      </c>
      <c r="L19" s="41">
        <v>566.4</v>
      </c>
      <c r="M19" s="41">
        <v>77.849999999999994</v>
      </c>
      <c r="N19" s="41">
        <v>0</v>
      </c>
      <c r="O19" s="41">
        <v>0</v>
      </c>
      <c r="P19" s="41">
        <v>0</v>
      </c>
      <c r="Q19" s="41">
        <v>0</v>
      </c>
      <c r="R19" s="41">
        <v>2.0099999999999998</v>
      </c>
      <c r="S19" s="41">
        <v>0</v>
      </c>
      <c r="T19" s="41">
        <v>0</v>
      </c>
      <c r="U19" s="41">
        <v>0</v>
      </c>
      <c r="V19" s="226">
        <v>0</v>
      </c>
      <c r="W19" s="42">
        <f t="shared" si="1"/>
        <v>5807.27</v>
      </c>
    </row>
    <row r="20" spans="1:24" ht="16.5" customHeight="1" x14ac:dyDescent="0.25">
      <c r="A20"/>
      <c r="B20" s="39"/>
      <c r="C20" s="40" t="s">
        <v>49</v>
      </c>
      <c r="D20" s="41">
        <v>6712.49</v>
      </c>
      <c r="E20" s="41">
        <v>8053.9</v>
      </c>
      <c r="F20" s="41">
        <v>447.63</v>
      </c>
      <c r="G20" s="41">
        <v>0</v>
      </c>
      <c r="H20" s="41">
        <v>0</v>
      </c>
      <c r="I20" s="41">
        <v>93.63</v>
      </c>
      <c r="J20" s="41">
        <v>1011.47</v>
      </c>
      <c r="K20" s="41">
        <v>138022.99</v>
      </c>
      <c r="L20" s="41">
        <v>10478.459999999999</v>
      </c>
      <c r="M20" s="41">
        <v>4451.6000000000004</v>
      </c>
      <c r="N20" s="41">
        <v>0</v>
      </c>
      <c r="O20" s="41">
        <v>1503.75</v>
      </c>
      <c r="P20" s="41">
        <v>4723.91</v>
      </c>
      <c r="Q20" s="41">
        <v>0</v>
      </c>
      <c r="R20" s="41">
        <v>1239.3699999999999</v>
      </c>
      <c r="S20" s="41">
        <v>0</v>
      </c>
      <c r="T20" s="41">
        <v>7.36</v>
      </c>
      <c r="U20" s="41">
        <v>0</v>
      </c>
      <c r="V20" s="226">
        <v>0</v>
      </c>
      <c r="W20" s="42">
        <f t="shared" si="1"/>
        <v>176746.55999999997</v>
      </c>
    </row>
    <row r="21" spans="1:24" ht="16.5" customHeight="1" x14ac:dyDescent="0.25">
      <c r="A21"/>
      <c r="B21" s="39"/>
      <c r="C21" s="40" t="s">
        <v>50</v>
      </c>
      <c r="D21" s="41">
        <v>4789.05</v>
      </c>
      <c r="E21" s="41">
        <v>6260</v>
      </c>
      <c r="F21" s="41">
        <v>1237.4000000000001</v>
      </c>
      <c r="G21" s="41">
        <v>0</v>
      </c>
      <c r="H21" s="41">
        <v>0</v>
      </c>
      <c r="I21" s="41">
        <v>139.26</v>
      </c>
      <c r="J21" s="41">
        <v>990.05</v>
      </c>
      <c r="K21" s="41">
        <v>143066.6</v>
      </c>
      <c r="L21" s="41">
        <v>16974.830000000002</v>
      </c>
      <c r="M21" s="41">
        <v>2372.6999999999998</v>
      </c>
      <c r="N21" s="41">
        <v>0</v>
      </c>
      <c r="O21" s="41">
        <v>1695</v>
      </c>
      <c r="P21" s="41">
        <v>1176.9000000000001</v>
      </c>
      <c r="Q21" s="41">
        <v>0</v>
      </c>
      <c r="R21" s="41">
        <v>1023.81</v>
      </c>
      <c r="S21" s="41">
        <v>0</v>
      </c>
      <c r="T21" s="41">
        <v>3</v>
      </c>
      <c r="U21" s="41">
        <v>0</v>
      </c>
      <c r="V21" s="226">
        <v>0</v>
      </c>
      <c r="W21" s="42">
        <f t="shared" si="1"/>
        <v>179728.6</v>
      </c>
    </row>
    <row r="22" spans="1:24" ht="16.5" customHeight="1" x14ac:dyDescent="0.25">
      <c r="A22"/>
      <c r="B22" s="39"/>
      <c r="C22" s="40" t="s">
        <v>51</v>
      </c>
      <c r="D22" s="41">
        <v>5291.23</v>
      </c>
      <c r="E22" s="41">
        <v>6461.31</v>
      </c>
      <c r="F22" s="41">
        <v>126.05</v>
      </c>
      <c r="G22" s="41">
        <v>1</v>
      </c>
      <c r="H22" s="41">
        <v>0</v>
      </c>
      <c r="I22" s="41">
        <v>63.66</v>
      </c>
      <c r="J22" s="41">
        <v>706.94</v>
      </c>
      <c r="K22" s="41">
        <v>81182.080000000002</v>
      </c>
      <c r="L22" s="41">
        <v>4609.8</v>
      </c>
      <c r="M22" s="41">
        <v>3397.65</v>
      </c>
      <c r="N22" s="41">
        <v>0</v>
      </c>
      <c r="O22" s="41">
        <v>1909.54</v>
      </c>
      <c r="P22" s="41">
        <v>14076.96</v>
      </c>
      <c r="Q22" s="41">
        <v>6</v>
      </c>
      <c r="R22" s="41">
        <v>554.27</v>
      </c>
      <c r="S22" s="41">
        <v>0</v>
      </c>
      <c r="T22" s="41">
        <v>1</v>
      </c>
      <c r="U22" s="41">
        <v>0</v>
      </c>
      <c r="V22" s="226">
        <v>0</v>
      </c>
      <c r="W22" s="42">
        <f t="shared" si="1"/>
        <v>118387.49</v>
      </c>
    </row>
    <row r="23" spans="1:24" ht="16.5" customHeight="1" x14ac:dyDescent="0.25">
      <c r="A23"/>
      <c r="B23" s="39"/>
      <c r="C23" s="40" t="s">
        <v>52</v>
      </c>
      <c r="D23" s="41">
        <v>6425.08</v>
      </c>
      <c r="E23" s="41">
        <v>8352.4599999999991</v>
      </c>
      <c r="F23" s="41">
        <v>340.76</v>
      </c>
      <c r="G23" s="41">
        <v>0</v>
      </c>
      <c r="H23" s="41">
        <v>0</v>
      </c>
      <c r="I23" s="41">
        <v>122.97</v>
      </c>
      <c r="J23" s="41">
        <v>690.5</v>
      </c>
      <c r="K23" s="41">
        <v>127159.74</v>
      </c>
      <c r="L23" s="41">
        <v>5590.9</v>
      </c>
      <c r="M23" s="41">
        <v>6248.77</v>
      </c>
      <c r="N23" s="41">
        <v>0</v>
      </c>
      <c r="O23" s="41">
        <v>4089.77</v>
      </c>
      <c r="P23" s="41">
        <v>22010.52</v>
      </c>
      <c r="Q23" s="41">
        <v>705.17</v>
      </c>
      <c r="R23" s="41">
        <v>566.47</v>
      </c>
      <c r="S23" s="41">
        <v>0</v>
      </c>
      <c r="T23" s="41">
        <v>2</v>
      </c>
      <c r="U23" s="41">
        <v>0</v>
      </c>
      <c r="V23" s="226">
        <v>0</v>
      </c>
      <c r="W23" s="42">
        <f t="shared" si="1"/>
        <v>182305.11</v>
      </c>
    </row>
    <row r="24" spans="1:24" ht="16.5" customHeight="1" x14ac:dyDescent="0.25">
      <c r="A24"/>
      <c r="B24" s="39"/>
      <c r="C24" s="40" t="s">
        <v>53</v>
      </c>
      <c r="D24" s="41">
        <v>5515.75</v>
      </c>
      <c r="E24" s="41">
        <v>6801.09</v>
      </c>
      <c r="F24" s="41">
        <v>285.58</v>
      </c>
      <c r="G24" s="41">
        <v>0</v>
      </c>
      <c r="H24" s="41">
        <v>0</v>
      </c>
      <c r="I24" s="41">
        <v>79.63</v>
      </c>
      <c r="J24" s="41">
        <v>866.32</v>
      </c>
      <c r="K24" s="41">
        <v>96486.44</v>
      </c>
      <c r="L24" s="41">
        <v>4619.3999999999996</v>
      </c>
      <c r="M24" s="41">
        <v>3346.13</v>
      </c>
      <c r="N24" s="41">
        <v>0</v>
      </c>
      <c r="O24" s="41">
        <v>1929.24</v>
      </c>
      <c r="P24" s="41">
        <v>25314.78</v>
      </c>
      <c r="Q24" s="41">
        <v>0</v>
      </c>
      <c r="R24" s="41">
        <v>669.83</v>
      </c>
      <c r="S24" s="41">
        <v>0</v>
      </c>
      <c r="T24" s="41">
        <v>6</v>
      </c>
      <c r="U24" s="41">
        <v>0</v>
      </c>
      <c r="V24" s="226">
        <v>0</v>
      </c>
      <c r="W24" s="42">
        <f t="shared" si="1"/>
        <v>145920.18999999997</v>
      </c>
    </row>
    <row r="25" spans="1:24" ht="16.5" customHeight="1" x14ac:dyDescent="0.25">
      <c r="A25"/>
      <c r="B25" s="39"/>
      <c r="C25" s="40" t="s">
        <v>54</v>
      </c>
      <c r="D25" s="41">
        <v>13032.88</v>
      </c>
      <c r="E25" s="41">
        <v>17040.02</v>
      </c>
      <c r="F25" s="41">
        <v>372.36</v>
      </c>
      <c r="G25" s="41">
        <v>0</v>
      </c>
      <c r="H25" s="41">
        <v>0</v>
      </c>
      <c r="I25" s="41">
        <v>60.25</v>
      </c>
      <c r="J25" s="41">
        <v>1877.75</v>
      </c>
      <c r="K25" s="41">
        <v>230981.76000000001</v>
      </c>
      <c r="L25" s="41">
        <v>10156.73</v>
      </c>
      <c r="M25" s="41">
        <v>12719.87</v>
      </c>
      <c r="N25" s="41">
        <v>1</v>
      </c>
      <c r="O25" s="41">
        <v>9122.7900000000009</v>
      </c>
      <c r="P25" s="41">
        <v>55285.63</v>
      </c>
      <c r="Q25" s="41">
        <v>820.29499999999996</v>
      </c>
      <c r="R25" s="41">
        <v>3231.75</v>
      </c>
      <c r="S25" s="41">
        <v>0</v>
      </c>
      <c r="T25" s="41">
        <v>15.25</v>
      </c>
      <c r="U25" s="41">
        <v>0</v>
      </c>
      <c r="V25" s="226">
        <v>0</v>
      </c>
      <c r="W25" s="42">
        <f t="shared" si="1"/>
        <v>354718.33499999996</v>
      </c>
    </row>
    <row r="26" spans="1:24" x14ac:dyDescent="0.25">
      <c r="A26"/>
      <c r="B26" s="39"/>
      <c r="C26" s="40" t="s">
        <v>55</v>
      </c>
      <c r="D26" s="41">
        <v>1179.97</v>
      </c>
      <c r="E26" s="41">
        <v>1553.12</v>
      </c>
      <c r="F26" s="41">
        <v>47.73</v>
      </c>
      <c r="G26" s="41">
        <v>0</v>
      </c>
      <c r="H26" s="41">
        <v>0</v>
      </c>
      <c r="I26" s="41">
        <v>43.75</v>
      </c>
      <c r="J26" s="41">
        <v>299.52</v>
      </c>
      <c r="K26" s="41">
        <v>32077.31</v>
      </c>
      <c r="L26" s="41">
        <v>2640.13</v>
      </c>
      <c r="M26" s="41">
        <v>596.39</v>
      </c>
      <c r="N26" s="41">
        <v>0</v>
      </c>
      <c r="O26" s="41">
        <v>645.38</v>
      </c>
      <c r="P26" s="41">
        <v>2911.11</v>
      </c>
      <c r="Q26" s="41">
        <v>1</v>
      </c>
      <c r="R26" s="41">
        <v>420.5</v>
      </c>
      <c r="S26" s="41">
        <v>0</v>
      </c>
      <c r="T26" s="41">
        <v>1</v>
      </c>
      <c r="U26" s="41">
        <v>0</v>
      </c>
      <c r="V26" s="226">
        <v>0</v>
      </c>
      <c r="W26" s="42">
        <f t="shared" si="1"/>
        <v>42416.909999999996</v>
      </c>
    </row>
    <row r="27" spans="1:24" ht="16.5" customHeight="1" x14ac:dyDescent="0.25">
      <c r="A27"/>
      <c r="B27" s="39"/>
      <c r="C27" s="40" t="s">
        <v>56</v>
      </c>
      <c r="D27" s="41">
        <v>2643.91</v>
      </c>
      <c r="E27" s="41">
        <v>3056.46</v>
      </c>
      <c r="F27" s="41">
        <v>256.31</v>
      </c>
      <c r="G27" s="41">
        <v>0</v>
      </c>
      <c r="H27" s="41">
        <v>0</v>
      </c>
      <c r="I27" s="41">
        <v>36.76</v>
      </c>
      <c r="J27" s="41">
        <v>386.16</v>
      </c>
      <c r="K27" s="41">
        <v>50275.43</v>
      </c>
      <c r="L27" s="41">
        <v>2490.87</v>
      </c>
      <c r="M27" s="41">
        <v>994.79</v>
      </c>
      <c r="N27" s="41">
        <v>0</v>
      </c>
      <c r="O27" s="41">
        <v>974.96</v>
      </c>
      <c r="P27" s="41">
        <v>4146.46</v>
      </c>
      <c r="Q27" s="41">
        <v>0</v>
      </c>
      <c r="R27" s="41">
        <v>338.75</v>
      </c>
      <c r="S27" s="41">
        <v>0</v>
      </c>
      <c r="T27" s="41">
        <v>4</v>
      </c>
      <c r="U27" s="41">
        <v>0</v>
      </c>
      <c r="V27" s="226">
        <v>0</v>
      </c>
      <c r="W27" s="42">
        <f t="shared" si="1"/>
        <v>65604.86</v>
      </c>
    </row>
    <row r="28" spans="1:24" ht="16.5" customHeight="1" x14ac:dyDescent="0.25">
      <c r="A28"/>
      <c r="B28" s="39"/>
      <c r="C28" s="40" t="s">
        <v>57</v>
      </c>
      <c r="D28" s="41">
        <v>6537.99</v>
      </c>
      <c r="E28" s="41">
        <v>8265.69</v>
      </c>
      <c r="F28" s="41">
        <v>9.75</v>
      </c>
      <c r="G28" s="41">
        <v>0</v>
      </c>
      <c r="H28" s="41">
        <v>0</v>
      </c>
      <c r="I28" s="41">
        <v>22.5</v>
      </c>
      <c r="J28" s="41">
        <v>940.67</v>
      </c>
      <c r="K28" s="41">
        <v>102830.26</v>
      </c>
      <c r="L28" s="41">
        <v>6361.52</v>
      </c>
      <c r="M28" s="41">
        <v>4418.16</v>
      </c>
      <c r="N28" s="41">
        <v>0</v>
      </c>
      <c r="O28" s="41">
        <v>2290.96</v>
      </c>
      <c r="P28" s="41">
        <v>47480.34</v>
      </c>
      <c r="Q28" s="41">
        <v>0</v>
      </c>
      <c r="R28" s="41">
        <v>1495.22</v>
      </c>
      <c r="S28" s="41">
        <v>0</v>
      </c>
      <c r="T28" s="41">
        <v>5.75</v>
      </c>
      <c r="U28" s="41">
        <v>0</v>
      </c>
      <c r="V28" s="226">
        <v>0</v>
      </c>
      <c r="W28" s="42">
        <f t="shared" si="1"/>
        <v>180658.81</v>
      </c>
    </row>
    <row r="29" spans="1:24" ht="15.75" customHeight="1" x14ac:dyDescent="0.25">
      <c r="A29"/>
      <c r="B29" s="39"/>
      <c r="C29" s="40" t="s">
        <v>58</v>
      </c>
      <c r="D29" s="41">
        <v>8025.32</v>
      </c>
      <c r="E29" s="41">
        <v>12078.66</v>
      </c>
      <c r="F29" s="41">
        <v>66.11</v>
      </c>
      <c r="G29" s="41">
        <v>0</v>
      </c>
      <c r="H29" s="41">
        <v>2.5099999999999998</v>
      </c>
      <c r="I29" s="41">
        <v>41.94</v>
      </c>
      <c r="J29" s="41">
        <v>1552.08</v>
      </c>
      <c r="K29" s="41">
        <v>109546.74</v>
      </c>
      <c r="L29" s="41">
        <v>3878.85</v>
      </c>
      <c r="M29" s="41">
        <v>4177.0600000000004</v>
      </c>
      <c r="N29" s="41">
        <v>0</v>
      </c>
      <c r="O29" s="41">
        <v>2102.87</v>
      </c>
      <c r="P29" s="41">
        <v>10542.75</v>
      </c>
      <c r="Q29" s="41">
        <v>0</v>
      </c>
      <c r="R29" s="41">
        <v>500.63</v>
      </c>
      <c r="S29" s="41">
        <v>0</v>
      </c>
      <c r="T29" s="41">
        <v>0.5</v>
      </c>
      <c r="U29" s="41">
        <v>0</v>
      </c>
      <c r="V29" s="226">
        <v>0</v>
      </c>
      <c r="W29" s="42">
        <f t="shared" si="1"/>
        <v>152516.01999999999</v>
      </c>
    </row>
    <row r="30" spans="1:24" s="44" customFormat="1" ht="16.5" customHeight="1" x14ac:dyDescent="0.3">
      <c r="A30"/>
      <c r="B30" s="39"/>
      <c r="C30" s="40" t="s">
        <v>59</v>
      </c>
      <c r="D30" s="41">
        <v>1433.19</v>
      </c>
      <c r="E30" s="41">
        <v>1622.09</v>
      </c>
      <c r="F30" s="41">
        <v>1187.6600000000001</v>
      </c>
      <c r="G30" s="41">
        <v>0</v>
      </c>
      <c r="H30" s="41">
        <v>0</v>
      </c>
      <c r="I30" s="41">
        <v>13</v>
      </c>
      <c r="J30" s="41">
        <v>90.34</v>
      </c>
      <c r="K30" s="41">
        <v>26267.73</v>
      </c>
      <c r="L30" s="41">
        <v>1481.41</v>
      </c>
      <c r="M30" s="41">
        <v>977.08</v>
      </c>
      <c r="N30" s="41">
        <v>0</v>
      </c>
      <c r="O30" s="41">
        <v>280.08</v>
      </c>
      <c r="P30" s="41">
        <v>729.83</v>
      </c>
      <c r="Q30" s="41">
        <v>0</v>
      </c>
      <c r="R30" s="41">
        <v>153.5</v>
      </c>
      <c r="S30" s="41">
        <v>0</v>
      </c>
      <c r="T30" s="41">
        <v>0</v>
      </c>
      <c r="U30" s="41">
        <v>0</v>
      </c>
      <c r="V30" s="226">
        <v>0</v>
      </c>
      <c r="W30" s="42">
        <f t="shared" si="1"/>
        <v>34235.910000000003</v>
      </c>
      <c r="X30" s="45"/>
    </row>
    <row r="31" spans="1:24" ht="16.5" customHeight="1" x14ac:dyDescent="0.25">
      <c r="A31"/>
      <c r="B31" s="39"/>
      <c r="C31" s="40" t="s">
        <v>60</v>
      </c>
      <c r="D31" s="41">
        <v>3049.02</v>
      </c>
      <c r="E31" s="41">
        <v>3842.65</v>
      </c>
      <c r="F31" s="41">
        <v>35.36</v>
      </c>
      <c r="G31" s="41">
        <v>0.01</v>
      </c>
      <c r="H31" s="41">
        <v>0</v>
      </c>
      <c r="I31" s="41">
        <v>24</v>
      </c>
      <c r="J31" s="41">
        <v>545.77</v>
      </c>
      <c r="K31" s="41">
        <v>64765.57</v>
      </c>
      <c r="L31" s="41">
        <v>5273.69</v>
      </c>
      <c r="M31" s="41">
        <v>1418.81</v>
      </c>
      <c r="N31" s="41">
        <v>0</v>
      </c>
      <c r="O31" s="41">
        <v>2689.22</v>
      </c>
      <c r="P31" s="41">
        <v>20805.38</v>
      </c>
      <c r="Q31" s="41">
        <v>8.33</v>
      </c>
      <c r="R31" s="41">
        <v>842.68</v>
      </c>
      <c r="S31" s="41">
        <v>0</v>
      </c>
      <c r="T31" s="41">
        <v>1</v>
      </c>
      <c r="U31" s="41">
        <v>0</v>
      </c>
      <c r="V31" s="226">
        <v>0</v>
      </c>
      <c r="W31" s="42">
        <f t="shared" si="1"/>
        <v>103301.49</v>
      </c>
    </row>
    <row r="32" spans="1:24" ht="16.5" customHeight="1" x14ac:dyDescent="0.25">
      <c r="A32"/>
      <c r="B32" s="39"/>
      <c r="C32" s="40" t="s">
        <v>61</v>
      </c>
      <c r="D32" s="41">
        <v>2783.48</v>
      </c>
      <c r="E32" s="41">
        <v>3665.44</v>
      </c>
      <c r="F32" s="41">
        <v>127.92</v>
      </c>
      <c r="G32" s="41">
        <v>0</v>
      </c>
      <c r="H32" s="41">
        <v>0</v>
      </c>
      <c r="I32" s="41">
        <v>30.51</v>
      </c>
      <c r="J32" s="41">
        <v>317.75</v>
      </c>
      <c r="K32" s="41">
        <v>45455.360000000001</v>
      </c>
      <c r="L32" s="41">
        <v>2944.31</v>
      </c>
      <c r="M32" s="41">
        <v>2996.6</v>
      </c>
      <c r="N32" s="41">
        <v>0</v>
      </c>
      <c r="O32" s="41">
        <v>851.04</v>
      </c>
      <c r="P32" s="41">
        <v>4984.17</v>
      </c>
      <c r="Q32" s="41">
        <v>4</v>
      </c>
      <c r="R32" s="41">
        <v>698.65</v>
      </c>
      <c r="S32" s="41">
        <v>0</v>
      </c>
      <c r="T32" s="41">
        <v>5</v>
      </c>
      <c r="U32" s="41">
        <v>0</v>
      </c>
      <c r="V32" s="226">
        <v>0</v>
      </c>
      <c r="W32" s="42">
        <f t="shared" si="1"/>
        <v>64864.229999999996</v>
      </c>
    </row>
    <row r="33" spans="1:24" ht="23.25" customHeight="1" x14ac:dyDescent="0.25">
      <c r="A33"/>
      <c r="B33" s="39" t="s">
        <v>62</v>
      </c>
      <c r="C33" s="43" t="s">
        <v>63</v>
      </c>
      <c r="D33" s="37">
        <v>52</v>
      </c>
      <c r="E33" s="37">
        <v>86.24</v>
      </c>
      <c r="F33" s="37">
        <v>1320.09</v>
      </c>
      <c r="G33" s="37">
        <v>0</v>
      </c>
      <c r="H33" s="37">
        <v>0</v>
      </c>
      <c r="I33" s="37">
        <v>338</v>
      </c>
      <c r="J33" s="37">
        <v>244.05</v>
      </c>
      <c r="K33" s="37">
        <v>51743.41</v>
      </c>
      <c r="L33" s="37">
        <v>5237.8900000000003</v>
      </c>
      <c r="M33" s="37">
        <v>1134.9000000000001</v>
      </c>
      <c r="N33" s="37">
        <v>0</v>
      </c>
      <c r="O33" s="37">
        <v>117</v>
      </c>
      <c r="P33" s="37">
        <v>0</v>
      </c>
      <c r="Q33" s="37">
        <v>0</v>
      </c>
      <c r="R33" s="37">
        <v>452</v>
      </c>
      <c r="S33" s="37">
        <v>0</v>
      </c>
      <c r="T33" s="37">
        <v>4</v>
      </c>
      <c r="U33" s="37">
        <v>322.52</v>
      </c>
      <c r="V33" s="225">
        <v>0</v>
      </c>
      <c r="W33" s="38">
        <f t="shared" si="1"/>
        <v>61052.1</v>
      </c>
    </row>
    <row r="34" spans="1:24" ht="23.25" customHeight="1" x14ac:dyDescent="0.3">
      <c r="A34" s="44"/>
      <c r="B34" s="39" t="s">
        <v>64</v>
      </c>
      <c r="C34" s="43" t="s">
        <v>65</v>
      </c>
      <c r="D34" s="37">
        <v>7314.99</v>
      </c>
      <c r="E34" s="37">
        <v>8324.1899999999987</v>
      </c>
      <c r="F34" s="37">
        <v>612.04</v>
      </c>
      <c r="G34" s="37">
        <v>0</v>
      </c>
      <c r="H34" s="37">
        <v>6.75</v>
      </c>
      <c r="I34" s="37">
        <v>324.90999999999997</v>
      </c>
      <c r="J34" s="37">
        <v>519.70000000000005</v>
      </c>
      <c r="K34" s="37">
        <v>120233.23</v>
      </c>
      <c r="L34" s="37">
        <v>7291.98</v>
      </c>
      <c r="M34" s="37">
        <v>6863.23</v>
      </c>
      <c r="N34" s="37">
        <v>66</v>
      </c>
      <c r="O34" s="37">
        <v>2800.1</v>
      </c>
      <c r="P34" s="37">
        <v>3272.95</v>
      </c>
      <c r="Q34" s="37">
        <v>272.88</v>
      </c>
      <c r="R34" s="37">
        <v>399.5</v>
      </c>
      <c r="S34" s="37">
        <v>0</v>
      </c>
      <c r="T34" s="37">
        <v>1</v>
      </c>
      <c r="U34" s="37">
        <v>564.5</v>
      </c>
      <c r="V34" s="37">
        <f t="shared" ref="V34" si="3">SUM(V35:V36)</f>
        <v>0</v>
      </c>
      <c r="W34" s="38">
        <f t="shared" si="1"/>
        <v>158867.95000000004</v>
      </c>
    </row>
    <row r="35" spans="1:24" ht="16.5" customHeight="1" x14ac:dyDescent="0.25">
      <c r="A35"/>
      <c r="B35" s="39"/>
      <c r="C35" s="40" t="s">
        <v>66</v>
      </c>
      <c r="D35" s="41">
        <v>252.13</v>
      </c>
      <c r="E35" s="41">
        <v>123.38</v>
      </c>
      <c r="F35" s="41">
        <v>25.75</v>
      </c>
      <c r="G35" s="41">
        <v>0</v>
      </c>
      <c r="H35" s="41">
        <v>0</v>
      </c>
      <c r="I35" s="41">
        <v>96.5</v>
      </c>
      <c r="J35" s="41">
        <v>1</v>
      </c>
      <c r="K35" s="41">
        <v>5176.55</v>
      </c>
      <c r="L35" s="41">
        <v>1252.77</v>
      </c>
      <c r="M35" s="41">
        <v>0</v>
      </c>
      <c r="N35" s="41">
        <v>0</v>
      </c>
      <c r="O35" s="41">
        <v>66</v>
      </c>
      <c r="P35" s="41">
        <v>0</v>
      </c>
      <c r="Q35" s="41">
        <v>0</v>
      </c>
      <c r="R35" s="41">
        <v>18</v>
      </c>
      <c r="S35" s="41">
        <v>0</v>
      </c>
      <c r="T35" s="41">
        <v>0</v>
      </c>
      <c r="U35" s="41">
        <v>427.75</v>
      </c>
      <c r="V35" s="226">
        <v>0</v>
      </c>
      <c r="W35" s="42">
        <f t="shared" si="1"/>
        <v>7439.83</v>
      </c>
    </row>
    <row r="36" spans="1:24" ht="27.6" x14ac:dyDescent="0.25">
      <c r="A36"/>
      <c r="B36" s="39"/>
      <c r="C36" s="40" t="s">
        <v>67</v>
      </c>
      <c r="D36" s="41">
        <v>7062.86</v>
      </c>
      <c r="E36" s="41">
        <v>8200.81</v>
      </c>
      <c r="F36" s="41">
        <v>586.29</v>
      </c>
      <c r="G36" s="41">
        <v>0</v>
      </c>
      <c r="H36" s="41">
        <v>6.75</v>
      </c>
      <c r="I36" s="41">
        <v>228.41</v>
      </c>
      <c r="J36" s="41">
        <v>518.70000000000005</v>
      </c>
      <c r="K36" s="41">
        <v>115056.68</v>
      </c>
      <c r="L36" s="41">
        <v>6039.21</v>
      </c>
      <c r="M36" s="41">
        <v>6863.23</v>
      </c>
      <c r="N36" s="41">
        <v>66</v>
      </c>
      <c r="O36" s="41">
        <v>2734.1</v>
      </c>
      <c r="P36" s="41">
        <v>3272.95</v>
      </c>
      <c r="Q36" s="41">
        <v>272.88</v>
      </c>
      <c r="R36" s="41">
        <v>381.5</v>
      </c>
      <c r="S36" s="41">
        <v>0</v>
      </c>
      <c r="T36" s="41">
        <v>1</v>
      </c>
      <c r="U36" s="41">
        <v>136.75</v>
      </c>
      <c r="V36" s="226">
        <v>0</v>
      </c>
      <c r="W36" s="42">
        <f t="shared" si="1"/>
        <v>151428.12000000002</v>
      </c>
    </row>
    <row r="37" spans="1:24" s="44" customFormat="1" ht="23.25" customHeight="1" x14ac:dyDescent="0.3">
      <c r="A37"/>
      <c r="B37" s="39" t="s">
        <v>68</v>
      </c>
      <c r="C37" s="43" t="s">
        <v>69</v>
      </c>
      <c r="D37" s="37">
        <v>43680.99</v>
      </c>
      <c r="E37" s="37">
        <v>63534.82</v>
      </c>
      <c r="F37" s="37">
        <v>464.59</v>
      </c>
      <c r="G37" s="37">
        <v>55.25</v>
      </c>
      <c r="H37" s="37">
        <v>0</v>
      </c>
      <c r="I37" s="37">
        <v>271.26</v>
      </c>
      <c r="J37" s="37">
        <v>4689.78</v>
      </c>
      <c r="K37" s="37">
        <v>950369.91</v>
      </c>
      <c r="L37" s="37">
        <v>40692.25</v>
      </c>
      <c r="M37" s="37">
        <v>74505.39</v>
      </c>
      <c r="N37" s="37">
        <v>0.5</v>
      </c>
      <c r="O37" s="37">
        <v>95181.62</v>
      </c>
      <c r="P37" s="37">
        <v>137499.87</v>
      </c>
      <c r="Q37" s="37">
        <v>76457.02</v>
      </c>
      <c r="R37" s="37">
        <v>12845.62</v>
      </c>
      <c r="S37" s="37">
        <v>0</v>
      </c>
      <c r="T37" s="37">
        <v>34.08</v>
      </c>
      <c r="U37" s="37">
        <v>0</v>
      </c>
      <c r="V37" s="225">
        <v>0</v>
      </c>
      <c r="W37" s="38">
        <f t="shared" si="1"/>
        <v>1500282.9500000002</v>
      </c>
      <c r="X37" s="45"/>
    </row>
    <row r="38" spans="1:24" ht="23.25" customHeight="1" x14ac:dyDescent="0.3">
      <c r="A38" s="44"/>
      <c r="B38" s="39" t="s">
        <v>70</v>
      </c>
      <c r="C38" s="43" t="s">
        <v>71</v>
      </c>
      <c r="D38" s="37">
        <v>34799.69</v>
      </c>
      <c r="E38" s="37">
        <v>43330.990000000005</v>
      </c>
      <c r="F38" s="37">
        <v>1255.3499999999999</v>
      </c>
      <c r="G38" s="37">
        <v>0</v>
      </c>
      <c r="H38" s="37">
        <v>4</v>
      </c>
      <c r="I38" s="37">
        <v>507.78999999999996</v>
      </c>
      <c r="J38" s="37">
        <v>10039.51</v>
      </c>
      <c r="K38" s="37">
        <v>2172731.3199999998</v>
      </c>
      <c r="L38" s="37">
        <v>184505.04</v>
      </c>
      <c r="M38" s="37">
        <v>57478.64</v>
      </c>
      <c r="N38" s="37">
        <v>83.83</v>
      </c>
      <c r="O38" s="37">
        <v>47455</v>
      </c>
      <c r="P38" s="37">
        <v>36562.590000000004</v>
      </c>
      <c r="Q38" s="37">
        <v>394.4</v>
      </c>
      <c r="R38" s="37">
        <v>14745.82</v>
      </c>
      <c r="S38" s="37">
        <v>0</v>
      </c>
      <c r="T38" s="37">
        <v>36.93</v>
      </c>
      <c r="U38" s="37">
        <v>0</v>
      </c>
      <c r="V38" s="37">
        <f>SUM(V39:V40)</f>
        <v>0</v>
      </c>
      <c r="W38" s="38">
        <f t="shared" si="1"/>
        <v>2603930.9</v>
      </c>
    </row>
    <row r="39" spans="1:24" s="47" customFormat="1" ht="16.5" customHeight="1" x14ac:dyDescent="0.3">
      <c r="A39"/>
      <c r="B39" s="39"/>
      <c r="C39" s="40" t="s">
        <v>246</v>
      </c>
      <c r="D39" s="41">
        <v>19650.62</v>
      </c>
      <c r="E39" s="41">
        <v>25342.38</v>
      </c>
      <c r="F39" s="41">
        <v>402.83</v>
      </c>
      <c r="G39" s="41">
        <v>0</v>
      </c>
      <c r="H39" s="41">
        <v>1</v>
      </c>
      <c r="I39" s="41">
        <v>163.22999999999999</v>
      </c>
      <c r="J39" s="41">
        <v>4494.0200000000004</v>
      </c>
      <c r="K39" s="41">
        <v>622249.66</v>
      </c>
      <c r="L39" s="41">
        <v>65620.800000000003</v>
      </c>
      <c r="M39" s="41">
        <v>20904.18</v>
      </c>
      <c r="N39" s="41">
        <v>0</v>
      </c>
      <c r="O39" s="41">
        <v>11119.67</v>
      </c>
      <c r="P39" s="41">
        <v>22156.9</v>
      </c>
      <c r="Q39" s="41">
        <v>229.45</v>
      </c>
      <c r="R39" s="41">
        <v>5190.16</v>
      </c>
      <c r="S39" s="41">
        <v>0</v>
      </c>
      <c r="T39" s="41">
        <v>26.42</v>
      </c>
      <c r="U39" s="41">
        <v>0</v>
      </c>
      <c r="V39" s="226">
        <v>0</v>
      </c>
      <c r="W39" s="42">
        <f t="shared" si="1"/>
        <v>797551.32000000018</v>
      </c>
      <c r="X39" s="46"/>
    </row>
    <row r="40" spans="1:24" ht="16.5" customHeight="1" x14ac:dyDescent="0.25">
      <c r="A40"/>
      <c r="B40" s="39"/>
      <c r="C40" s="40" t="s">
        <v>247</v>
      </c>
      <c r="D40" s="41">
        <v>15149.07</v>
      </c>
      <c r="E40" s="41">
        <v>17988.61</v>
      </c>
      <c r="F40" s="41">
        <v>852.52</v>
      </c>
      <c r="G40" s="41">
        <v>0</v>
      </c>
      <c r="H40" s="41">
        <v>3</v>
      </c>
      <c r="I40" s="41">
        <v>344.56</v>
      </c>
      <c r="J40" s="41">
        <v>5545.49</v>
      </c>
      <c r="K40" s="41">
        <v>1550481.66</v>
      </c>
      <c r="L40" s="41">
        <v>118884.24</v>
      </c>
      <c r="M40" s="41">
        <v>36574.46</v>
      </c>
      <c r="N40" s="41">
        <v>83.83</v>
      </c>
      <c r="O40" s="41">
        <v>36335.33</v>
      </c>
      <c r="P40" s="41">
        <v>14405.69</v>
      </c>
      <c r="Q40" s="41">
        <v>164.95</v>
      </c>
      <c r="R40" s="41">
        <v>9555.66</v>
      </c>
      <c r="S40" s="41">
        <v>0</v>
      </c>
      <c r="T40" s="41">
        <v>10.51</v>
      </c>
      <c r="U40" s="41">
        <v>0</v>
      </c>
      <c r="V40" s="226">
        <v>0</v>
      </c>
      <c r="W40" s="42">
        <f t="shared" si="1"/>
        <v>1806379.5799999998</v>
      </c>
    </row>
    <row r="41" spans="1:24" ht="23.25" customHeight="1" x14ac:dyDescent="0.3">
      <c r="A41" s="44"/>
      <c r="B41" s="39" t="s">
        <v>72</v>
      </c>
      <c r="C41" s="43" t="s">
        <v>73</v>
      </c>
      <c r="D41" s="37">
        <v>45701.46</v>
      </c>
      <c r="E41" s="37">
        <v>60701.58</v>
      </c>
      <c r="F41" s="37">
        <v>3402.6499999999996</v>
      </c>
      <c r="G41" s="37">
        <v>379.61</v>
      </c>
      <c r="H41" s="37">
        <v>9.57</v>
      </c>
      <c r="I41" s="37">
        <v>557.79</v>
      </c>
      <c r="J41" s="37">
        <v>6528.1799999999994</v>
      </c>
      <c r="K41" s="37">
        <v>1012550.83</v>
      </c>
      <c r="L41" s="37">
        <v>60368.490000000005</v>
      </c>
      <c r="M41" s="37">
        <v>54556.030000000006</v>
      </c>
      <c r="N41" s="37">
        <v>66</v>
      </c>
      <c r="O41" s="37">
        <v>16546.98</v>
      </c>
      <c r="P41" s="37">
        <v>47883.48</v>
      </c>
      <c r="Q41" s="37">
        <v>692.33</v>
      </c>
      <c r="R41" s="37">
        <v>3534.5299999999997</v>
      </c>
      <c r="S41" s="37">
        <v>0</v>
      </c>
      <c r="T41" s="37">
        <v>21.28</v>
      </c>
      <c r="U41" s="37">
        <v>70.33</v>
      </c>
      <c r="V41" s="37">
        <f t="shared" ref="V41" si="4">SUM(V42:V44)</f>
        <v>0</v>
      </c>
      <c r="W41" s="38">
        <f t="shared" si="1"/>
        <v>1313571.1200000001</v>
      </c>
    </row>
    <row r="42" spans="1:24" ht="16.5" customHeight="1" x14ac:dyDescent="0.25">
      <c r="A42"/>
      <c r="B42" s="39"/>
      <c r="C42" s="40" t="s">
        <v>74</v>
      </c>
      <c r="D42" s="41">
        <v>30936.95</v>
      </c>
      <c r="E42" s="41">
        <v>43145.73</v>
      </c>
      <c r="F42" s="41">
        <v>2255.52</v>
      </c>
      <c r="G42" s="41">
        <v>379.61</v>
      </c>
      <c r="H42" s="41">
        <v>5</v>
      </c>
      <c r="I42" s="41">
        <v>346.37</v>
      </c>
      <c r="J42" s="41">
        <v>3314.57</v>
      </c>
      <c r="K42" s="41">
        <v>583176.12</v>
      </c>
      <c r="L42" s="41">
        <v>25883.96</v>
      </c>
      <c r="M42" s="41">
        <v>36195.440000000002</v>
      </c>
      <c r="N42" s="41">
        <v>66</v>
      </c>
      <c r="O42" s="41">
        <v>9355.82</v>
      </c>
      <c r="P42" s="41">
        <v>37139.699999999997</v>
      </c>
      <c r="Q42" s="41">
        <v>634.33000000000004</v>
      </c>
      <c r="R42" s="41">
        <v>1184.6199999999999</v>
      </c>
      <c r="S42" s="41">
        <v>0</v>
      </c>
      <c r="T42" s="41">
        <v>12.61</v>
      </c>
      <c r="U42" s="41">
        <v>0</v>
      </c>
      <c r="V42" s="226">
        <v>0</v>
      </c>
      <c r="W42" s="42">
        <f t="shared" si="1"/>
        <v>774032.34999999986</v>
      </c>
    </row>
    <row r="43" spans="1:24" x14ac:dyDescent="0.25">
      <c r="A43"/>
      <c r="B43" s="39"/>
      <c r="C43" s="40" t="s">
        <v>75</v>
      </c>
      <c r="D43" s="41">
        <v>13001.37</v>
      </c>
      <c r="E43" s="41">
        <v>15191.89</v>
      </c>
      <c r="F43" s="41">
        <v>709.89</v>
      </c>
      <c r="G43" s="41">
        <v>0</v>
      </c>
      <c r="H43" s="41">
        <v>4.57</v>
      </c>
      <c r="I43" s="41">
        <v>61.55</v>
      </c>
      <c r="J43" s="41">
        <v>3073.91</v>
      </c>
      <c r="K43" s="41">
        <v>297707.21999999997</v>
      </c>
      <c r="L43" s="41">
        <v>23960.31</v>
      </c>
      <c r="M43" s="41">
        <v>13195.51</v>
      </c>
      <c r="N43" s="41">
        <v>0</v>
      </c>
      <c r="O43" s="41">
        <v>6469.16</v>
      </c>
      <c r="P43" s="41">
        <v>8010.41</v>
      </c>
      <c r="Q43" s="41">
        <v>31</v>
      </c>
      <c r="R43" s="41">
        <v>1434.04</v>
      </c>
      <c r="S43" s="41">
        <v>0</v>
      </c>
      <c r="T43" s="41">
        <v>4.67</v>
      </c>
      <c r="U43" s="41">
        <v>61.33</v>
      </c>
      <c r="V43" s="226">
        <v>0</v>
      </c>
      <c r="W43" s="42">
        <f t="shared" si="1"/>
        <v>382916.8299999999</v>
      </c>
    </row>
    <row r="44" spans="1:24" x14ac:dyDescent="0.25">
      <c r="A44"/>
      <c r="B44" s="39"/>
      <c r="C44" s="40" t="s">
        <v>76</v>
      </c>
      <c r="D44" s="41">
        <v>1763.14</v>
      </c>
      <c r="E44" s="41">
        <v>2363.96</v>
      </c>
      <c r="F44" s="41">
        <v>437.24</v>
      </c>
      <c r="G44" s="41">
        <v>0</v>
      </c>
      <c r="H44" s="41">
        <v>0</v>
      </c>
      <c r="I44" s="41">
        <v>149.87</v>
      </c>
      <c r="J44" s="41">
        <v>139.69999999999999</v>
      </c>
      <c r="K44" s="41">
        <v>131667.49</v>
      </c>
      <c r="L44" s="41">
        <v>10524.22</v>
      </c>
      <c r="M44" s="41">
        <v>5165.08</v>
      </c>
      <c r="N44" s="41">
        <v>0</v>
      </c>
      <c r="O44" s="41">
        <v>722</v>
      </c>
      <c r="P44" s="41">
        <v>2733.37</v>
      </c>
      <c r="Q44" s="41">
        <v>27</v>
      </c>
      <c r="R44" s="41">
        <v>915.87</v>
      </c>
      <c r="S44" s="41">
        <v>0</v>
      </c>
      <c r="T44" s="41">
        <v>4</v>
      </c>
      <c r="U44" s="41">
        <v>9</v>
      </c>
      <c r="V44" s="226">
        <v>0</v>
      </c>
      <c r="W44" s="42">
        <f t="shared" si="1"/>
        <v>156621.93999999997</v>
      </c>
    </row>
    <row r="45" spans="1:24" ht="23.25" customHeight="1" x14ac:dyDescent="0.25">
      <c r="A45"/>
      <c r="B45" s="39" t="s">
        <v>77</v>
      </c>
      <c r="C45" s="43" t="s">
        <v>78</v>
      </c>
      <c r="D45" s="37">
        <v>21175.94</v>
      </c>
      <c r="E45" s="37">
        <v>31632.3</v>
      </c>
      <c r="F45" s="37">
        <v>24.44</v>
      </c>
      <c r="G45" s="37">
        <v>0</v>
      </c>
      <c r="H45" s="37">
        <v>0</v>
      </c>
      <c r="I45" s="37">
        <v>61.5</v>
      </c>
      <c r="J45" s="37">
        <v>1468.02</v>
      </c>
      <c r="K45" s="37">
        <v>470451.99</v>
      </c>
      <c r="L45" s="37">
        <v>35613.03</v>
      </c>
      <c r="M45" s="37">
        <v>14292.21</v>
      </c>
      <c r="N45" s="37">
        <v>0</v>
      </c>
      <c r="O45" s="37">
        <v>26724.94</v>
      </c>
      <c r="P45" s="37">
        <v>31463.27</v>
      </c>
      <c r="Q45" s="37">
        <v>65.48</v>
      </c>
      <c r="R45" s="37">
        <v>1952.89</v>
      </c>
      <c r="S45" s="37">
        <v>0</v>
      </c>
      <c r="T45" s="37">
        <v>0.5</v>
      </c>
      <c r="U45" s="37">
        <v>0</v>
      </c>
      <c r="V45" s="225">
        <v>0</v>
      </c>
      <c r="W45" s="38">
        <f t="shared" si="1"/>
        <v>634926.50999999989</v>
      </c>
    </row>
    <row r="46" spans="1:24" s="49" customFormat="1" ht="23.25" customHeight="1" x14ac:dyDescent="0.3">
      <c r="A46" s="44"/>
      <c r="B46" s="39" t="s">
        <v>79</v>
      </c>
      <c r="C46" s="43" t="s">
        <v>248</v>
      </c>
      <c r="D46" s="37">
        <v>188.88</v>
      </c>
      <c r="E46" s="37">
        <v>272.94</v>
      </c>
      <c r="F46" s="37">
        <v>50.25</v>
      </c>
      <c r="G46" s="37">
        <v>0</v>
      </c>
      <c r="H46" s="37">
        <v>0</v>
      </c>
      <c r="I46" s="37">
        <v>142</v>
      </c>
      <c r="J46" s="37">
        <v>143.75</v>
      </c>
      <c r="K46" s="37">
        <v>43743.32</v>
      </c>
      <c r="L46" s="37">
        <v>6354.55</v>
      </c>
      <c r="M46" s="37">
        <v>238.76</v>
      </c>
      <c r="N46" s="37">
        <v>0</v>
      </c>
      <c r="O46" s="37">
        <v>583.62</v>
      </c>
      <c r="P46" s="37">
        <v>808.76</v>
      </c>
      <c r="Q46" s="37">
        <v>0</v>
      </c>
      <c r="R46" s="37">
        <v>508.6</v>
      </c>
      <c r="S46" s="37">
        <v>0</v>
      </c>
      <c r="T46" s="37">
        <v>14.61</v>
      </c>
      <c r="U46" s="37">
        <v>380</v>
      </c>
      <c r="V46" s="37">
        <f>SUM(V47:V48)</f>
        <v>0</v>
      </c>
      <c r="W46" s="38">
        <f t="shared" si="1"/>
        <v>53430.040000000008</v>
      </c>
      <c r="X46" s="48"/>
    </row>
    <row r="47" spans="1:24" ht="16.5" customHeight="1" x14ac:dyDescent="0.25">
      <c r="A47"/>
      <c r="B47" s="39"/>
      <c r="C47" s="40" t="s">
        <v>249</v>
      </c>
      <c r="D47" s="41">
        <v>66.67</v>
      </c>
      <c r="E47" s="41">
        <v>113.5</v>
      </c>
      <c r="F47" s="41">
        <v>0</v>
      </c>
      <c r="G47" s="41">
        <v>0</v>
      </c>
      <c r="H47" s="41">
        <v>0</v>
      </c>
      <c r="I47" s="41">
        <v>10</v>
      </c>
      <c r="J47" s="41">
        <v>72.16</v>
      </c>
      <c r="K47" s="41">
        <v>16585.41</v>
      </c>
      <c r="L47" s="41">
        <v>2656.69</v>
      </c>
      <c r="M47" s="41">
        <v>130.26</v>
      </c>
      <c r="N47" s="41">
        <v>0</v>
      </c>
      <c r="O47" s="41">
        <v>218.25</v>
      </c>
      <c r="P47" s="41">
        <v>357.5</v>
      </c>
      <c r="Q47" s="41">
        <v>0</v>
      </c>
      <c r="R47" s="41">
        <v>116.5</v>
      </c>
      <c r="S47" s="41">
        <v>0</v>
      </c>
      <c r="T47" s="41">
        <v>7.11</v>
      </c>
      <c r="U47" s="41">
        <v>0</v>
      </c>
      <c r="V47" s="226">
        <v>0</v>
      </c>
      <c r="W47" s="42">
        <f>SUM(D47:V47)</f>
        <v>20334.05</v>
      </c>
    </row>
    <row r="48" spans="1:24" ht="16.5" customHeight="1" x14ac:dyDescent="0.25">
      <c r="A48"/>
      <c r="B48" s="39"/>
      <c r="C48" s="40" t="s">
        <v>250</v>
      </c>
      <c r="D48" s="41">
        <v>122.21</v>
      </c>
      <c r="E48" s="41">
        <v>159.44</v>
      </c>
      <c r="F48" s="41">
        <v>50.25</v>
      </c>
      <c r="G48" s="41">
        <v>0</v>
      </c>
      <c r="H48" s="41">
        <v>0</v>
      </c>
      <c r="I48" s="41">
        <v>132</v>
      </c>
      <c r="J48" s="41">
        <v>71.59</v>
      </c>
      <c r="K48" s="41">
        <v>27157.91</v>
      </c>
      <c r="L48" s="41">
        <v>3697.86</v>
      </c>
      <c r="M48" s="41">
        <v>108.5</v>
      </c>
      <c r="N48" s="41">
        <v>0</v>
      </c>
      <c r="O48" s="41">
        <v>365.37</v>
      </c>
      <c r="P48" s="41">
        <v>451.26</v>
      </c>
      <c r="Q48" s="41">
        <v>0</v>
      </c>
      <c r="R48" s="41">
        <v>392.1</v>
      </c>
      <c r="S48" s="41">
        <v>0</v>
      </c>
      <c r="T48" s="41">
        <v>7.5</v>
      </c>
      <c r="U48" s="41">
        <v>380</v>
      </c>
      <c r="V48" s="226">
        <v>0</v>
      </c>
      <c r="W48" s="42">
        <f t="shared" si="1"/>
        <v>33095.99</v>
      </c>
    </row>
    <row r="49" spans="1:23" ht="23.25" customHeight="1" x14ac:dyDescent="0.25">
      <c r="A49"/>
      <c r="B49" s="39" t="s">
        <v>81</v>
      </c>
      <c r="C49" s="43" t="s">
        <v>251</v>
      </c>
      <c r="D49" s="37">
        <v>349.18</v>
      </c>
      <c r="E49" s="37">
        <v>339.01</v>
      </c>
      <c r="F49" s="37">
        <v>43.46</v>
      </c>
      <c r="G49" s="37">
        <v>13</v>
      </c>
      <c r="H49" s="37">
        <v>15</v>
      </c>
      <c r="I49" s="37">
        <v>199</v>
      </c>
      <c r="J49" s="37">
        <v>1389.75</v>
      </c>
      <c r="K49" s="37">
        <v>187873.47999999998</v>
      </c>
      <c r="L49" s="37">
        <v>42861.68</v>
      </c>
      <c r="M49" s="37">
        <v>1250.5</v>
      </c>
      <c r="N49" s="37">
        <v>64</v>
      </c>
      <c r="O49" s="37">
        <v>1756.4</v>
      </c>
      <c r="P49" s="37">
        <v>3804.6</v>
      </c>
      <c r="Q49" s="37">
        <v>3</v>
      </c>
      <c r="R49" s="37">
        <v>5653.87</v>
      </c>
      <c r="S49" s="37">
        <v>0</v>
      </c>
      <c r="T49" s="37">
        <v>10.5</v>
      </c>
      <c r="U49" s="37">
        <v>0</v>
      </c>
      <c r="V49" s="225">
        <v>0</v>
      </c>
      <c r="W49" s="38">
        <f t="shared" si="1"/>
        <v>245626.42999999996</v>
      </c>
    </row>
    <row r="50" spans="1:23" ht="23.25" customHeight="1" x14ac:dyDescent="0.25">
      <c r="A50" s="240"/>
      <c r="B50" s="241"/>
      <c r="C50" s="40" t="s">
        <v>80</v>
      </c>
      <c r="D50" s="41">
        <v>174</v>
      </c>
      <c r="E50" s="41">
        <v>112</v>
      </c>
      <c r="F50" s="41">
        <v>34.75</v>
      </c>
      <c r="G50" s="41">
        <v>0</v>
      </c>
      <c r="H50" s="41">
        <v>0</v>
      </c>
      <c r="I50" s="41">
        <v>49</v>
      </c>
      <c r="J50" s="41">
        <v>176.76</v>
      </c>
      <c r="K50" s="41">
        <v>43932.18</v>
      </c>
      <c r="L50" s="41">
        <v>5137.3999999999996</v>
      </c>
      <c r="M50" s="41">
        <v>807.5</v>
      </c>
      <c r="N50" s="41">
        <v>0</v>
      </c>
      <c r="O50" s="41">
        <v>400.5</v>
      </c>
      <c r="P50" s="41">
        <v>322.5</v>
      </c>
      <c r="Q50" s="41">
        <v>0</v>
      </c>
      <c r="R50" s="41">
        <v>145.5</v>
      </c>
      <c r="S50" s="41">
        <v>0</v>
      </c>
      <c r="T50" s="41">
        <v>0</v>
      </c>
      <c r="U50" s="41">
        <v>0</v>
      </c>
      <c r="V50" s="226"/>
      <c r="W50" s="42">
        <f>SUM(D50:V50)</f>
        <v>51292.090000000004</v>
      </c>
    </row>
    <row r="51" spans="1:23" ht="23.25" customHeight="1" x14ac:dyDescent="0.25">
      <c r="A51" s="240"/>
      <c r="B51" s="241"/>
      <c r="C51" s="40" t="s">
        <v>252</v>
      </c>
      <c r="D51" s="41">
        <v>175.18</v>
      </c>
      <c r="E51" s="41">
        <v>227.01</v>
      </c>
      <c r="F51" s="41">
        <v>8.7100000000000009</v>
      </c>
      <c r="G51" s="41">
        <v>13</v>
      </c>
      <c r="H51" s="41">
        <v>15</v>
      </c>
      <c r="I51" s="41">
        <v>150</v>
      </c>
      <c r="J51" s="41">
        <v>1212.99</v>
      </c>
      <c r="K51" s="41">
        <v>143941.29999999999</v>
      </c>
      <c r="L51" s="41">
        <v>37724.28</v>
      </c>
      <c r="M51" s="41">
        <v>443</v>
      </c>
      <c r="N51" s="41">
        <v>64</v>
      </c>
      <c r="O51" s="41">
        <v>1355.9</v>
      </c>
      <c r="P51" s="41">
        <v>3482.1</v>
      </c>
      <c r="Q51" s="41">
        <v>3</v>
      </c>
      <c r="R51" s="41">
        <v>5508.37</v>
      </c>
      <c r="S51" s="41">
        <v>0</v>
      </c>
      <c r="T51" s="41">
        <v>10.5</v>
      </c>
      <c r="U51" s="41">
        <v>0</v>
      </c>
      <c r="V51" s="226"/>
      <c r="W51" s="42">
        <f>SUM(D51:U51)</f>
        <v>194334.34</v>
      </c>
    </row>
    <row r="52" spans="1:23" ht="23.25" customHeight="1" x14ac:dyDescent="0.25">
      <c r="A52"/>
      <c r="B52" s="39" t="s">
        <v>83</v>
      </c>
      <c r="C52" s="43" t="s">
        <v>82</v>
      </c>
      <c r="D52" s="37">
        <v>299.5</v>
      </c>
      <c r="E52" s="37">
        <v>477.35</v>
      </c>
      <c r="F52" s="37">
        <v>18</v>
      </c>
      <c r="G52" s="37">
        <v>0</v>
      </c>
      <c r="H52" s="37">
        <v>8</v>
      </c>
      <c r="I52" s="37">
        <v>913.38</v>
      </c>
      <c r="J52" s="37">
        <v>1742.32</v>
      </c>
      <c r="K52" s="37">
        <v>389135.4</v>
      </c>
      <c r="L52" s="37">
        <v>45353.98</v>
      </c>
      <c r="M52" s="37">
        <v>2725.85</v>
      </c>
      <c r="N52" s="37">
        <v>0</v>
      </c>
      <c r="O52" s="37">
        <v>1695.83</v>
      </c>
      <c r="P52" s="37">
        <v>387.04</v>
      </c>
      <c r="Q52" s="37">
        <v>9</v>
      </c>
      <c r="R52" s="37">
        <v>3667.57</v>
      </c>
      <c r="S52" s="37">
        <v>0</v>
      </c>
      <c r="T52" s="37">
        <v>23.83</v>
      </c>
      <c r="U52" s="37">
        <v>0</v>
      </c>
      <c r="V52" s="225">
        <v>0</v>
      </c>
      <c r="W52" s="38">
        <f t="shared" si="1"/>
        <v>446457.05</v>
      </c>
    </row>
    <row r="53" spans="1:23" ht="23.25" customHeight="1" x14ac:dyDescent="0.3">
      <c r="A53" s="44"/>
      <c r="B53" s="39" t="s">
        <v>84</v>
      </c>
      <c r="C53" s="43" t="s">
        <v>85</v>
      </c>
      <c r="D53" s="37">
        <v>2124.83</v>
      </c>
      <c r="E53" s="37">
        <v>2708.88</v>
      </c>
      <c r="F53" s="37">
        <v>103.63</v>
      </c>
      <c r="G53" s="37">
        <v>0</v>
      </c>
      <c r="H53" s="37">
        <v>0</v>
      </c>
      <c r="I53" s="37">
        <v>196.44</v>
      </c>
      <c r="J53" s="37">
        <v>421.87</v>
      </c>
      <c r="K53" s="37">
        <v>84567.75</v>
      </c>
      <c r="L53" s="37">
        <v>10422.93</v>
      </c>
      <c r="M53" s="37">
        <v>2458.9699999999998</v>
      </c>
      <c r="N53" s="37">
        <v>0</v>
      </c>
      <c r="O53" s="37">
        <v>1100.55</v>
      </c>
      <c r="P53" s="37">
        <v>560.76</v>
      </c>
      <c r="Q53" s="37">
        <v>279.5</v>
      </c>
      <c r="R53" s="37">
        <v>774.78</v>
      </c>
      <c r="S53" s="37">
        <v>0</v>
      </c>
      <c r="T53" s="37">
        <v>5.5</v>
      </c>
      <c r="U53" s="37">
        <v>8.25</v>
      </c>
      <c r="V53" s="37" t="e">
        <f>SUM(#REF!)</f>
        <v>#REF!</v>
      </c>
      <c r="W53" s="38">
        <f>SUM(D53:U53)</f>
        <v>105734.63999999998</v>
      </c>
    </row>
    <row r="54" spans="1:23" ht="23.25" customHeight="1" x14ac:dyDescent="0.3">
      <c r="A54" s="44"/>
      <c r="B54" s="39" t="s">
        <v>87</v>
      </c>
      <c r="C54" s="43" t="s">
        <v>85</v>
      </c>
      <c r="D54" s="37">
        <v>2138.71</v>
      </c>
      <c r="E54" s="37">
        <v>2840.35</v>
      </c>
      <c r="F54" s="37">
        <v>49.769999999999996</v>
      </c>
      <c r="G54" s="37">
        <v>0</v>
      </c>
      <c r="H54" s="37">
        <v>5</v>
      </c>
      <c r="I54" s="37">
        <v>605.13</v>
      </c>
      <c r="J54" s="37">
        <v>3116.1499999999996</v>
      </c>
      <c r="K54" s="37">
        <v>433888.98999999993</v>
      </c>
      <c r="L54" s="37">
        <v>107322.38999999998</v>
      </c>
      <c r="M54" s="37">
        <v>5231.93</v>
      </c>
      <c r="N54" s="37">
        <v>0</v>
      </c>
      <c r="O54" s="37">
        <v>7883.3099999999995</v>
      </c>
      <c r="P54" s="37">
        <v>13989.91</v>
      </c>
      <c r="Q54" s="37">
        <v>89.08</v>
      </c>
      <c r="R54" s="37">
        <v>19681.489999999998</v>
      </c>
      <c r="S54" s="37">
        <v>0</v>
      </c>
      <c r="T54" s="37">
        <v>27.75</v>
      </c>
      <c r="U54" s="37">
        <v>23.01</v>
      </c>
      <c r="V54" s="37">
        <f>SUM(V55:V56)</f>
        <v>0</v>
      </c>
      <c r="W54" s="38">
        <f t="shared" si="1"/>
        <v>596892.97</v>
      </c>
    </row>
    <row r="55" spans="1:23" ht="16.5" customHeight="1" x14ac:dyDescent="0.25">
      <c r="A55"/>
      <c r="B55" s="39"/>
      <c r="C55" s="40" t="s">
        <v>86</v>
      </c>
      <c r="D55" s="41">
        <v>715.97</v>
      </c>
      <c r="E55" s="41">
        <v>953.49</v>
      </c>
      <c r="F55" s="41">
        <v>12.52</v>
      </c>
      <c r="G55" s="41">
        <v>0</v>
      </c>
      <c r="H55" s="41">
        <v>0</v>
      </c>
      <c r="I55" s="41">
        <v>435.88</v>
      </c>
      <c r="J55" s="41">
        <v>1247.6199999999999</v>
      </c>
      <c r="K55" s="41">
        <v>228344.12</v>
      </c>
      <c r="L55" s="41">
        <v>57072.38</v>
      </c>
      <c r="M55" s="41">
        <v>1727.8</v>
      </c>
      <c r="N55" s="41">
        <v>0</v>
      </c>
      <c r="O55" s="41">
        <v>2998.16</v>
      </c>
      <c r="P55" s="41">
        <v>1679.47</v>
      </c>
      <c r="Q55" s="41">
        <v>2</v>
      </c>
      <c r="R55" s="41">
        <v>11805.03</v>
      </c>
      <c r="S55" s="41">
        <v>0</v>
      </c>
      <c r="T55" s="41">
        <v>9.25</v>
      </c>
      <c r="U55" s="41">
        <v>0</v>
      </c>
      <c r="V55" s="226">
        <v>0</v>
      </c>
      <c r="W55" s="42">
        <f t="shared" si="1"/>
        <v>307003.68999999994</v>
      </c>
    </row>
    <row r="56" spans="1:23" ht="16.5" customHeight="1" x14ac:dyDescent="0.25">
      <c r="A56"/>
      <c r="B56" s="39"/>
      <c r="C56" s="40" t="s">
        <v>253</v>
      </c>
      <c r="D56" s="41">
        <v>728.31</v>
      </c>
      <c r="E56" s="41">
        <v>922.26</v>
      </c>
      <c r="F56" s="41">
        <v>28.25</v>
      </c>
      <c r="G56" s="41">
        <v>0</v>
      </c>
      <c r="H56" s="41">
        <v>5</v>
      </c>
      <c r="I56" s="41">
        <v>132.25</v>
      </c>
      <c r="J56" s="41">
        <v>1077.96</v>
      </c>
      <c r="K56" s="41">
        <v>109044.55</v>
      </c>
      <c r="L56" s="41">
        <v>22960.02</v>
      </c>
      <c r="M56" s="41">
        <v>1987.53</v>
      </c>
      <c r="N56" s="41">
        <v>0</v>
      </c>
      <c r="O56" s="41">
        <v>3533.89</v>
      </c>
      <c r="P56" s="41">
        <v>6697.44</v>
      </c>
      <c r="Q56" s="41">
        <v>77.08</v>
      </c>
      <c r="R56" s="41">
        <v>4776.32</v>
      </c>
      <c r="S56" s="41">
        <v>0</v>
      </c>
      <c r="T56" s="41">
        <v>12.5</v>
      </c>
      <c r="U56" s="41">
        <v>23.01</v>
      </c>
      <c r="V56" s="226">
        <v>0</v>
      </c>
      <c r="W56" s="42">
        <f t="shared" si="1"/>
        <v>152006.37000000002</v>
      </c>
    </row>
    <row r="57" spans="1:23" x14ac:dyDescent="0.25">
      <c r="A57"/>
      <c r="B57" s="26"/>
      <c r="C57" s="40" t="s">
        <v>254</v>
      </c>
      <c r="D57" s="41">
        <v>150.75</v>
      </c>
      <c r="E57" s="41">
        <v>206.32</v>
      </c>
      <c r="F57" s="41">
        <v>9</v>
      </c>
      <c r="G57" s="41">
        <v>0</v>
      </c>
      <c r="H57" s="41">
        <v>0</v>
      </c>
      <c r="I57" s="41">
        <v>9.5</v>
      </c>
      <c r="J57" s="41">
        <v>406.25</v>
      </c>
      <c r="K57" s="41">
        <v>42742.74</v>
      </c>
      <c r="L57" s="41">
        <v>12440.5</v>
      </c>
      <c r="M57" s="41">
        <v>506.77</v>
      </c>
      <c r="N57" s="41">
        <v>0</v>
      </c>
      <c r="O57" s="41">
        <v>279.29000000000002</v>
      </c>
      <c r="P57" s="41">
        <v>977</v>
      </c>
      <c r="Q57" s="41">
        <v>0</v>
      </c>
      <c r="R57" s="41">
        <v>1132.08</v>
      </c>
      <c r="S57" s="41">
        <v>0</v>
      </c>
      <c r="T57" s="41">
        <v>5</v>
      </c>
      <c r="U57" s="41">
        <v>0</v>
      </c>
      <c r="V57" s="226"/>
      <c r="W57" s="42">
        <f>SUM(D57:U57)</f>
        <v>58865.2</v>
      </c>
    </row>
    <row r="58" spans="1:23" x14ac:dyDescent="0.25">
      <c r="A58"/>
      <c r="B58" s="39"/>
      <c r="C58" s="40" t="s">
        <v>255</v>
      </c>
      <c r="D58" s="41">
        <v>334.51</v>
      </c>
      <c r="E58" s="41">
        <v>496.6</v>
      </c>
      <c r="F58" s="41">
        <v>0</v>
      </c>
      <c r="G58" s="41">
        <v>0</v>
      </c>
      <c r="H58" s="41">
        <v>0</v>
      </c>
      <c r="I58" s="41">
        <v>24</v>
      </c>
      <c r="J58" s="41">
        <v>218.1</v>
      </c>
      <c r="K58" s="41">
        <v>33523.480000000003</v>
      </c>
      <c r="L58" s="41">
        <v>8274.6200000000008</v>
      </c>
      <c r="M58" s="41">
        <v>702.75</v>
      </c>
      <c r="N58" s="41">
        <v>0</v>
      </c>
      <c r="O58" s="41">
        <v>609.76</v>
      </c>
      <c r="P58" s="41">
        <v>3411.54</v>
      </c>
      <c r="Q58" s="41">
        <v>4</v>
      </c>
      <c r="R58" s="41">
        <v>1109.0999999999999</v>
      </c>
      <c r="S58" s="41">
        <v>0</v>
      </c>
      <c r="T58" s="41">
        <v>0</v>
      </c>
      <c r="U58" s="41">
        <v>0</v>
      </c>
      <c r="V58" s="226"/>
      <c r="W58" s="42">
        <f>SUM(D58:U58)</f>
        <v>48708.460000000006</v>
      </c>
    </row>
    <row r="59" spans="1:23" x14ac:dyDescent="0.25">
      <c r="A59"/>
      <c r="B59" s="39"/>
      <c r="C59" s="40" t="s">
        <v>256</v>
      </c>
      <c r="D59" s="41">
        <v>209.17</v>
      </c>
      <c r="E59" s="41">
        <v>261.68</v>
      </c>
      <c r="F59" s="41">
        <v>0</v>
      </c>
      <c r="G59" s="41">
        <v>0</v>
      </c>
      <c r="H59" s="41">
        <v>0</v>
      </c>
      <c r="I59" s="41">
        <v>3.5</v>
      </c>
      <c r="J59" s="41">
        <v>166.22</v>
      </c>
      <c r="K59" s="41">
        <v>20234.099999999999</v>
      </c>
      <c r="L59" s="41">
        <v>6574.87</v>
      </c>
      <c r="M59" s="41">
        <v>307.08</v>
      </c>
      <c r="N59" s="41">
        <v>0</v>
      </c>
      <c r="O59" s="41">
        <v>462.21</v>
      </c>
      <c r="P59" s="41">
        <v>1224.46</v>
      </c>
      <c r="Q59" s="41">
        <v>6</v>
      </c>
      <c r="R59" s="41">
        <v>858.96</v>
      </c>
      <c r="S59" s="41">
        <v>0</v>
      </c>
      <c r="T59" s="41">
        <v>1</v>
      </c>
      <c r="U59" s="41">
        <v>0</v>
      </c>
      <c r="V59" s="226"/>
      <c r="W59" s="42">
        <f>SUM(D59:U59)</f>
        <v>30309.249999999996</v>
      </c>
    </row>
    <row r="60" spans="1:23" ht="23.25" customHeight="1" x14ac:dyDescent="0.25">
      <c r="A60"/>
      <c r="B60" s="39" t="s">
        <v>89</v>
      </c>
      <c r="C60" s="43" t="s">
        <v>257</v>
      </c>
      <c r="D60" s="37">
        <v>37330.770000000004</v>
      </c>
      <c r="E60" s="37">
        <v>40211.47</v>
      </c>
      <c r="F60" s="37">
        <v>691.98</v>
      </c>
      <c r="G60" s="37">
        <v>14.38</v>
      </c>
      <c r="H60" s="37">
        <v>25.990000000000002</v>
      </c>
      <c r="I60" s="37">
        <v>471.72</v>
      </c>
      <c r="J60" s="37">
        <v>7855.27</v>
      </c>
      <c r="K60" s="37">
        <v>1236711.1000000001</v>
      </c>
      <c r="L60" s="37">
        <v>82522.81</v>
      </c>
      <c r="M60" s="37">
        <v>35579.800000000003</v>
      </c>
      <c r="N60" s="37">
        <v>44.26</v>
      </c>
      <c r="O60" s="37">
        <v>64009.4</v>
      </c>
      <c r="P60" s="37">
        <v>69025.5</v>
      </c>
      <c r="Q60" s="37">
        <v>10616.9</v>
      </c>
      <c r="R60" s="37">
        <v>10163.490000000002</v>
      </c>
      <c r="S60" s="37">
        <v>0</v>
      </c>
      <c r="T60" s="37">
        <v>90.42</v>
      </c>
      <c r="U60" s="37">
        <v>393.42</v>
      </c>
      <c r="V60" s="225">
        <v>0</v>
      </c>
      <c r="W60" s="38">
        <f>SUM(D60:U60)</f>
        <v>1595758.68</v>
      </c>
    </row>
    <row r="61" spans="1:23" ht="23.25" customHeight="1" x14ac:dyDescent="0.25">
      <c r="A61" s="240"/>
      <c r="B61" s="241"/>
      <c r="C61" s="40" t="s">
        <v>88</v>
      </c>
      <c r="D61" s="41">
        <v>1461.85</v>
      </c>
      <c r="E61" s="41">
        <v>1840.54</v>
      </c>
      <c r="F61" s="41">
        <v>0</v>
      </c>
      <c r="G61" s="41">
        <v>0</v>
      </c>
      <c r="H61" s="41">
        <v>0</v>
      </c>
      <c r="I61" s="41">
        <v>13</v>
      </c>
      <c r="J61" s="41">
        <v>248.13</v>
      </c>
      <c r="K61" s="41">
        <v>35679.47</v>
      </c>
      <c r="L61" s="41">
        <v>4102.6000000000004</v>
      </c>
      <c r="M61" s="41">
        <v>1767.41</v>
      </c>
      <c r="N61" s="41">
        <v>0</v>
      </c>
      <c r="O61" s="41">
        <v>543.4</v>
      </c>
      <c r="P61" s="41">
        <v>1176.3399999999999</v>
      </c>
      <c r="Q61" s="41">
        <v>60.5</v>
      </c>
      <c r="R61" s="41">
        <v>392.09</v>
      </c>
      <c r="S61" s="41">
        <v>0</v>
      </c>
      <c r="T61" s="41">
        <v>0</v>
      </c>
      <c r="U61" s="41">
        <v>0</v>
      </c>
      <c r="V61" s="226"/>
      <c r="W61" s="42">
        <f>SUM(D61:V61)</f>
        <v>47285.329999999994</v>
      </c>
    </row>
    <row r="62" spans="1:23" ht="23.25" customHeight="1" x14ac:dyDescent="0.25">
      <c r="A62" s="240"/>
      <c r="B62" s="241"/>
      <c r="C62" s="40" t="s">
        <v>258</v>
      </c>
      <c r="D62" s="41">
        <v>8917.1200000000008</v>
      </c>
      <c r="E62" s="41">
        <v>4352.24</v>
      </c>
      <c r="F62" s="41">
        <v>370.36</v>
      </c>
      <c r="G62" s="41">
        <v>14.38</v>
      </c>
      <c r="H62" s="41">
        <v>13</v>
      </c>
      <c r="I62" s="41">
        <v>230.13</v>
      </c>
      <c r="J62" s="41">
        <v>4209.5</v>
      </c>
      <c r="K62" s="41">
        <v>292321.7</v>
      </c>
      <c r="L62" s="41">
        <v>33304.120000000003</v>
      </c>
      <c r="M62" s="41">
        <v>7955.51</v>
      </c>
      <c r="N62" s="41">
        <v>0</v>
      </c>
      <c r="O62" s="41">
        <v>33004.43</v>
      </c>
      <c r="P62" s="41">
        <v>16798.990000000002</v>
      </c>
      <c r="Q62" s="41">
        <v>2436.8249999999998</v>
      </c>
      <c r="R62" s="41">
        <v>6529.85</v>
      </c>
      <c r="S62" s="41">
        <v>0</v>
      </c>
      <c r="T62" s="41">
        <v>6.51</v>
      </c>
      <c r="U62" s="41">
        <v>393.42</v>
      </c>
      <c r="V62" s="226"/>
      <c r="W62" s="42">
        <f>SUM(D62:U62)</f>
        <v>410858.08499999996</v>
      </c>
    </row>
    <row r="63" spans="1:23" ht="23.25" customHeight="1" x14ac:dyDescent="0.25">
      <c r="A63" s="240"/>
      <c r="B63" s="241"/>
      <c r="C63" s="40" t="s">
        <v>259</v>
      </c>
      <c r="D63" s="41">
        <v>311.55</v>
      </c>
      <c r="E63" s="41">
        <v>437.41</v>
      </c>
      <c r="F63" s="41">
        <v>3.51</v>
      </c>
      <c r="G63" s="41">
        <v>0</v>
      </c>
      <c r="H63" s="41">
        <v>0</v>
      </c>
      <c r="I63" s="41">
        <v>132</v>
      </c>
      <c r="J63" s="41">
        <v>69</v>
      </c>
      <c r="K63" s="41">
        <v>20299.29</v>
      </c>
      <c r="L63" s="41">
        <v>2130.11</v>
      </c>
      <c r="M63" s="41">
        <v>137.83000000000001</v>
      </c>
      <c r="N63" s="41">
        <v>0</v>
      </c>
      <c r="O63" s="41">
        <v>195.57</v>
      </c>
      <c r="P63" s="41">
        <v>3496.7</v>
      </c>
      <c r="Q63" s="41">
        <v>0</v>
      </c>
      <c r="R63" s="41">
        <v>186.96</v>
      </c>
      <c r="S63" s="41">
        <v>0</v>
      </c>
      <c r="T63" s="41">
        <v>0</v>
      </c>
      <c r="U63" s="41">
        <v>0</v>
      </c>
      <c r="V63" s="226"/>
      <c r="W63" s="42">
        <f>SUM(D63:U63)</f>
        <v>27399.930000000004</v>
      </c>
    </row>
    <row r="64" spans="1:23" ht="23.25" customHeight="1" x14ac:dyDescent="0.25">
      <c r="A64" s="240"/>
      <c r="B64" s="241"/>
      <c r="C64" s="40" t="s">
        <v>260</v>
      </c>
      <c r="D64" s="41">
        <v>26640.25</v>
      </c>
      <c r="E64" s="41">
        <v>33581.279999999999</v>
      </c>
      <c r="F64" s="41">
        <v>318.11</v>
      </c>
      <c r="G64" s="41">
        <v>0</v>
      </c>
      <c r="H64" s="41">
        <v>12.99</v>
      </c>
      <c r="I64" s="41">
        <v>96.59</v>
      </c>
      <c r="J64" s="41">
        <v>3328.64</v>
      </c>
      <c r="K64" s="41">
        <v>888410.64</v>
      </c>
      <c r="L64" s="41">
        <v>42985.98</v>
      </c>
      <c r="M64" s="41">
        <v>25719.05</v>
      </c>
      <c r="N64" s="41">
        <v>44.26</v>
      </c>
      <c r="O64" s="41">
        <v>30266</v>
      </c>
      <c r="P64" s="41">
        <v>47553.47</v>
      </c>
      <c r="Q64" s="41">
        <v>8119.5749999999998</v>
      </c>
      <c r="R64" s="41">
        <v>3054.59</v>
      </c>
      <c r="S64" s="41">
        <v>0</v>
      </c>
      <c r="T64" s="41">
        <v>83.91</v>
      </c>
      <c r="U64" s="41">
        <v>0</v>
      </c>
      <c r="V64" s="226"/>
      <c r="W64" s="42">
        <f>SUM(D64:U64)</f>
        <v>1110215.335</v>
      </c>
    </row>
    <row r="65" spans="1:23" ht="23.25" customHeight="1" x14ac:dyDescent="0.25">
      <c r="A65"/>
      <c r="B65" s="39" t="s">
        <v>90</v>
      </c>
      <c r="C65" s="43" t="s">
        <v>261</v>
      </c>
      <c r="D65" s="37">
        <v>42523.75</v>
      </c>
      <c r="E65" s="37">
        <v>39526.33</v>
      </c>
      <c r="F65" s="37">
        <v>5851.74</v>
      </c>
      <c r="G65" s="37">
        <v>0</v>
      </c>
      <c r="H65" s="37">
        <v>38</v>
      </c>
      <c r="I65" s="37">
        <v>5492.95</v>
      </c>
      <c r="J65" s="37">
        <v>8768.16</v>
      </c>
      <c r="K65" s="37">
        <v>1329293.57</v>
      </c>
      <c r="L65" s="37">
        <v>156941.51999999999</v>
      </c>
      <c r="M65" s="37">
        <v>1006.75</v>
      </c>
      <c r="N65" s="37">
        <v>11.5</v>
      </c>
      <c r="O65" s="37">
        <v>5782.95</v>
      </c>
      <c r="P65" s="37">
        <v>106.98</v>
      </c>
      <c r="Q65" s="37">
        <v>13.17</v>
      </c>
      <c r="R65" s="37">
        <v>1381.68</v>
      </c>
      <c r="S65" s="37">
        <v>1986.2</v>
      </c>
      <c r="T65" s="37">
        <v>45.72</v>
      </c>
      <c r="U65" s="37">
        <v>9446.2900000000009</v>
      </c>
      <c r="V65" s="225">
        <v>0</v>
      </c>
      <c r="W65" s="38">
        <f t="shared" ref="W65:W78" si="5">SUM(D65:V65)</f>
        <v>1608217.2599999998</v>
      </c>
    </row>
    <row r="66" spans="1:23" ht="23.25" customHeight="1" x14ac:dyDescent="0.3">
      <c r="A66" s="44"/>
      <c r="B66" s="39" t="s">
        <v>91</v>
      </c>
      <c r="C66" s="50" t="s">
        <v>92</v>
      </c>
      <c r="D66" s="37">
        <v>4911.8100000000004</v>
      </c>
      <c r="E66" s="37">
        <v>6272.4</v>
      </c>
      <c r="F66" s="37">
        <v>1948.8</v>
      </c>
      <c r="G66" s="37">
        <v>0</v>
      </c>
      <c r="H66" s="37">
        <v>0</v>
      </c>
      <c r="I66" s="37">
        <v>360.67</v>
      </c>
      <c r="J66" s="37">
        <v>1369.71</v>
      </c>
      <c r="K66" s="37">
        <v>331784.31</v>
      </c>
      <c r="L66" s="37">
        <v>72303.899999999994</v>
      </c>
      <c r="M66" s="37">
        <v>5107.29</v>
      </c>
      <c r="N66" s="37">
        <v>0</v>
      </c>
      <c r="O66" s="37">
        <v>8647.86</v>
      </c>
      <c r="P66" s="37">
        <v>650.52</v>
      </c>
      <c r="Q66" s="37">
        <v>0</v>
      </c>
      <c r="R66" s="37">
        <v>2340.4899999999998</v>
      </c>
      <c r="S66" s="37">
        <v>0</v>
      </c>
      <c r="T66" s="37">
        <v>9.18</v>
      </c>
      <c r="U66" s="37">
        <v>129</v>
      </c>
      <c r="V66" s="37" t="e">
        <f>SUM(#REF!)</f>
        <v>#REF!</v>
      </c>
      <c r="W66" s="38">
        <f>SUM(D66:U66)</f>
        <v>435835.93999999994</v>
      </c>
    </row>
    <row r="67" spans="1:23" ht="23.25" customHeight="1" x14ac:dyDescent="0.3">
      <c r="A67" s="44"/>
      <c r="B67" s="39" t="s">
        <v>94</v>
      </c>
      <c r="C67" s="43" t="s">
        <v>262</v>
      </c>
      <c r="D67" s="37">
        <v>60893.579999999994</v>
      </c>
      <c r="E67" s="37">
        <v>72138.920000000013</v>
      </c>
      <c r="F67" s="37">
        <v>2515.83</v>
      </c>
      <c r="G67" s="37">
        <v>3</v>
      </c>
      <c r="H67" s="37">
        <v>3.33</v>
      </c>
      <c r="I67" s="37">
        <v>2516.48</v>
      </c>
      <c r="J67" s="37">
        <v>45064.020000000004</v>
      </c>
      <c r="K67" s="37">
        <v>4101524.8499999996</v>
      </c>
      <c r="L67" s="37">
        <v>729536.51</v>
      </c>
      <c r="M67" s="37">
        <v>56951.680000000008</v>
      </c>
      <c r="N67" s="37">
        <v>111.3</v>
      </c>
      <c r="O67" s="37">
        <v>68824.06</v>
      </c>
      <c r="P67" s="37">
        <v>48823.05</v>
      </c>
      <c r="Q67" s="37">
        <v>2146.16</v>
      </c>
      <c r="R67" s="37">
        <v>26786.079999999998</v>
      </c>
      <c r="S67" s="37">
        <v>6062.02</v>
      </c>
      <c r="T67" s="37">
        <v>240.69000000000003</v>
      </c>
      <c r="U67" s="37">
        <v>6375.75</v>
      </c>
      <c r="V67" s="37">
        <f>SUM(V68:V68)</f>
        <v>0</v>
      </c>
      <c r="W67" s="38">
        <f>SUM(W68:W70)</f>
        <v>5230517.3100000005</v>
      </c>
    </row>
    <row r="68" spans="1:23" x14ac:dyDescent="0.25">
      <c r="A68"/>
      <c r="B68" s="39"/>
      <c r="C68" s="40" t="s">
        <v>93</v>
      </c>
      <c r="D68" s="41">
        <v>9774.43</v>
      </c>
      <c r="E68" s="41">
        <v>9761.2800000000007</v>
      </c>
      <c r="F68" s="41">
        <v>1374.57</v>
      </c>
      <c r="G68" s="41">
        <v>0</v>
      </c>
      <c r="H68" s="41">
        <v>3.33</v>
      </c>
      <c r="I68" s="41">
        <v>1361.41</v>
      </c>
      <c r="J68" s="41">
        <v>4276.37</v>
      </c>
      <c r="K68" s="41">
        <v>1495149.99</v>
      </c>
      <c r="L68" s="41">
        <v>332564.24</v>
      </c>
      <c r="M68" s="41">
        <v>19143.2</v>
      </c>
      <c r="N68" s="41">
        <v>107.3</v>
      </c>
      <c r="O68" s="41">
        <v>15187</v>
      </c>
      <c r="P68" s="41">
        <v>312.66000000000003</v>
      </c>
      <c r="Q68" s="41">
        <v>0</v>
      </c>
      <c r="R68" s="41">
        <v>11774.32</v>
      </c>
      <c r="S68" s="41">
        <v>0</v>
      </c>
      <c r="T68" s="41">
        <v>78.37</v>
      </c>
      <c r="U68" s="41">
        <v>6347.68</v>
      </c>
      <c r="V68" s="226">
        <v>0</v>
      </c>
      <c r="W68" s="42">
        <f t="shared" si="5"/>
        <v>1907216.15</v>
      </c>
    </row>
    <row r="69" spans="1:23" x14ac:dyDescent="0.25">
      <c r="A69"/>
      <c r="B69" s="39"/>
      <c r="C69" s="40" t="s">
        <v>263</v>
      </c>
      <c r="D69" s="41">
        <v>11057.31</v>
      </c>
      <c r="E69" s="41">
        <v>14240.73</v>
      </c>
      <c r="F69" s="41">
        <v>104.33</v>
      </c>
      <c r="G69" s="41">
        <v>0</v>
      </c>
      <c r="H69" s="41">
        <v>0</v>
      </c>
      <c r="I69" s="41">
        <v>410.32</v>
      </c>
      <c r="J69" s="41">
        <v>5026.1499999999996</v>
      </c>
      <c r="K69" s="41">
        <v>1166527.23</v>
      </c>
      <c r="L69" s="41">
        <v>228965.74</v>
      </c>
      <c r="M69" s="41">
        <v>19880.18</v>
      </c>
      <c r="N69" s="41">
        <v>4</v>
      </c>
      <c r="O69" s="41">
        <v>12538.84</v>
      </c>
      <c r="P69" s="41">
        <v>22.92</v>
      </c>
      <c r="Q69" s="41">
        <v>0</v>
      </c>
      <c r="R69" s="41">
        <v>7874.53</v>
      </c>
      <c r="S69" s="41">
        <v>107.72</v>
      </c>
      <c r="T69" s="41">
        <v>77.23</v>
      </c>
      <c r="U69" s="41">
        <v>22.07</v>
      </c>
      <c r="V69" s="226"/>
      <c r="W69" s="42">
        <f>SUM(D69:U69)</f>
        <v>1466859.3</v>
      </c>
    </row>
    <row r="70" spans="1:23" x14ac:dyDescent="0.25">
      <c r="A70"/>
      <c r="B70" s="39"/>
      <c r="C70" s="40" t="s">
        <v>264</v>
      </c>
      <c r="D70" s="41">
        <v>40061.839999999997</v>
      </c>
      <c r="E70" s="41">
        <v>48136.91</v>
      </c>
      <c r="F70" s="41">
        <v>1036.93</v>
      </c>
      <c r="G70" s="41">
        <v>3</v>
      </c>
      <c r="H70" s="41">
        <v>0</v>
      </c>
      <c r="I70" s="41">
        <v>744.75</v>
      </c>
      <c r="J70" s="41">
        <v>35761.5</v>
      </c>
      <c r="K70" s="41">
        <v>1439847.63</v>
      </c>
      <c r="L70" s="41">
        <v>168006.53</v>
      </c>
      <c r="M70" s="41">
        <v>17928.3</v>
      </c>
      <c r="N70" s="41">
        <v>0</v>
      </c>
      <c r="O70" s="41">
        <v>41098.22</v>
      </c>
      <c r="P70" s="41">
        <v>48487.47</v>
      </c>
      <c r="Q70" s="41">
        <v>2146.16</v>
      </c>
      <c r="R70" s="41">
        <v>7137.23</v>
      </c>
      <c r="S70" s="41">
        <v>5954.3</v>
      </c>
      <c r="T70" s="41">
        <v>85.09</v>
      </c>
      <c r="U70" s="41">
        <v>6</v>
      </c>
      <c r="V70" s="226"/>
      <c r="W70" s="42">
        <f>SUM(D70:U70)</f>
        <v>1856441.8599999999</v>
      </c>
    </row>
    <row r="71" spans="1:23" ht="23.25" customHeight="1" x14ac:dyDescent="0.3">
      <c r="A71" s="44"/>
      <c r="B71" s="39" t="s">
        <v>96</v>
      </c>
      <c r="C71" s="43" t="s">
        <v>265</v>
      </c>
      <c r="D71" s="37">
        <v>2973.2200000000003</v>
      </c>
      <c r="E71" s="37">
        <v>3663.75</v>
      </c>
      <c r="F71" s="37">
        <v>23.57</v>
      </c>
      <c r="G71" s="37">
        <v>0</v>
      </c>
      <c r="H71" s="37">
        <v>0</v>
      </c>
      <c r="I71" s="37">
        <v>106.58</v>
      </c>
      <c r="J71" s="37">
        <v>342.55</v>
      </c>
      <c r="K71" s="37">
        <v>123925.06</v>
      </c>
      <c r="L71" s="37">
        <v>12736.59</v>
      </c>
      <c r="M71" s="37">
        <v>2716.63</v>
      </c>
      <c r="N71" s="37">
        <v>0</v>
      </c>
      <c r="O71" s="37">
        <v>4079.0699999999997</v>
      </c>
      <c r="P71" s="37">
        <v>1851.98</v>
      </c>
      <c r="Q71" s="37">
        <v>204.01</v>
      </c>
      <c r="R71" s="37">
        <v>1021.6299999999999</v>
      </c>
      <c r="S71" s="37">
        <v>0</v>
      </c>
      <c r="T71" s="37">
        <v>4.75</v>
      </c>
      <c r="U71" s="37">
        <v>144.25</v>
      </c>
      <c r="V71" s="37">
        <f>SUM(V72:V73)</f>
        <v>0</v>
      </c>
      <c r="W71" s="38">
        <f t="shared" si="5"/>
        <v>153793.64000000004</v>
      </c>
    </row>
    <row r="72" spans="1:23" x14ac:dyDescent="0.25">
      <c r="A72"/>
      <c r="B72" s="51"/>
      <c r="C72" s="40" t="s">
        <v>95</v>
      </c>
      <c r="D72" s="41">
        <v>1192.44</v>
      </c>
      <c r="E72" s="41">
        <v>1389.87</v>
      </c>
      <c r="F72" s="41">
        <v>11.18</v>
      </c>
      <c r="G72" s="41">
        <v>0</v>
      </c>
      <c r="H72" s="41">
        <v>0</v>
      </c>
      <c r="I72" s="41">
        <v>106.58</v>
      </c>
      <c r="J72" s="41">
        <v>157.74</v>
      </c>
      <c r="K72" s="41">
        <v>75853.47</v>
      </c>
      <c r="L72" s="41">
        <v>6389.7</v>
      </c>
      <c r="M72" s="41">
        <v>1039.46</v>
      </c>
      <c r="N72" s="41">
        <v>0</v>
      </c>
      <c r="O72" s="41">
        <v>2619.91</v>
      </c>
      <c r="P72" s="41">
        <v>785.73</v>
      </c>
      <c r="Q72" s="41">
        <v>149.91999999999999</v>
      </c>
      <c r="R72" s="41">
        <v>395.59</v>
      </c>
      <c r="S72" s="41">
        <v>0</v>
      </c>
      <c r="T72" s="41">
        <v>3.75</v>
      </c>
      <c r="U72" s="41">
        <v>144.25</v>
      </c>
      <c r="V72" s="226">
        <v>0</v>
      </c>
      <c r="W72" s="42">
        <f t="shared" si="5"/>
        <v>90239.59</v>
      </c>
    </row>
    <row r="73" spans="1:23" x14ac:dyDescent="0.25">
      <c r="A73"/>
      <c r="B73" s="52"/>
      <c r="C73" s="40" t="s">
        <v>266</v>
      </c>
      <c r="D73" s="41">
        <v>1780.78</v>
      </c>
      <c r="E73" s="41">
        <v>2273.88</v>
      </c>
      <c r="F73" s="41">
        <v>12.39</v>
      </c>
      <c r="G73" s="41">
        <v>0</v>
      </c>
      <c r="H73" s="41">
        <v>0</v>
      </c>
      <c r="I73" s="41">
        <v>0</v>
      </c>
      <c r="J73" s="41">
        <v>184.81</v>
      </c>
      <c r="K73" s="41">
        <v>48071.59</v>
      </c>
      <c r="L73" s="41">
        <v>6346.89</v>
      </c>
      <c r="M73" s="41">
        <v>1677.17</v>
      </c>
      <c r="N73" s="41">
        <v>0</v>
      </c>
      <c r="O73" s="41">
        <v>1459.16</v>
      </c>
      <c r="P73" s="41">
        <v>1066.25</v>
      </c>
      <c r="Q73" s="41">
        <v>54.09</v>
      </c>
      <c r="R73" s="41">
        <v>626.04</v>
      </c>
      <c r="S73" s="41">
        <v>0</v>
      </c>
      <c r="T73" s="41">
        <v>1</v>
      </c>
      <c r="U73" s="41">
        <v>0</v>
      </c>
      <c r="V73" s="226">
        <v>0</v>
      </c>
      <c r="W73" s="42">
        <f t="shared" si="5"/>
        <v>63554.049999999996</v>
      </c>
    </row>
    <row r="74" spans="1:23" ht="23.25" customHeight="1" x14ac:dyDescent="0.25">
      <c r="A74"/>
      <c r="B74" s="39" t="s">
        <v>98</v>
      </c>
      <c r="C74" s="43" t="s">
        <v>267</v>
      </c>
      <c r="D74" s="37">
        <v>62110.79</v>
      </c>
      <c r="E74" s="37">
        <v>78403.92</v>
      </c>
      <c r="F74" s="37">
        <v>215.41</v>
      </c>
      <c r="G74" s="37">
        <v>64.58</v>
      </c>
      <c r="H74" s="37">
        <v>1.1100000000000001</v>
      </c>
      <c r="I74" s="37">
        <v>911.3</v>
      </c>
      <c r="J74" s="37">
        <v>12001.78</v>
      </c>
      <c r="K74" s="37">
        <v>1755610.52</v>
      </c>
      <c r="L74" s="37">
        <v>154202.9</v>
      </c>
      <c r="M74" s="37">
        <v>34553.43</v>
      </c>
      <c r="N74" s="37">
        <v>12.5</v>
      </c>
      <c r="O74" s="37">
        <v>47378.520000000004</v>
      </c>
      <c r="P74" s="37">
        <v>93498.09</v>
      </c>
      <c r="Q74" s="37">
        <v>116</v>
      </c>
      <c r="R74" s="37">
        <v>2490.29</v>
      </c>
      <c r="S74" s="37">
        <v>0</v>
      </c>
      <c r="T74" s="37">
        <v>65.8</v>
      </c>
      <c r="U74" s="37">
        <v>13.73</v>
      </c>
      <c r="V74" s="225">
        <v>0</v>
      </c>
      <c r="W74" s="38">
        <f t="shared" si="5"/>
        <v>2241650.6699999995</v>
      </c>
    </row>
    <row r="75" spans="1:23" ht="23.25" customHeight="1" x14ac:dyDescent="0.25">
      <c r="A75" s="240"/>
      <c r="B75" s="241"/>
      <c r="C75" s="40" t="s">
        <v>97</v>
      </c>
      <c r="D75" s="41">
        <v>882.33</v>
      </c>
      <c r="E75" s="41">
        <v>1322.13</v>
      </c>
      <c r="F75" s="41">
        <v>80.569999999999993</v>
      </c>
      <c r="G75" s="41">
        <v>0</v>
      </c>
      <c r="H75" s="41">
        <v>0</v>
      </c>
      <c r="I75" s="41">
        <v>834.18</v>
      </c>
      <c r="J75" s="41">
        <v>392.84</v>
      </c>
      <c r="K75" s="41">
        <v>150195.1</v>
      </c>
      <c r="L75" s="41">
        <v>21176.240000000002</v>
      </c>
      <c r="M75" s="41">
        <v>1390.53</v>
      </c>
      <c r="N75" s="41">
        <v>0</v>
      </c>
      <c r="O75" s="41">
        <v>2085.2800000000002</v>
      </c>
      <c r="P75" s="41">
        <v>1178.8499999999999</v>
      </c>
      <c r="Q75" s="41">
        <v>2</v>
      </c>
      <c r="R75" s="41">
        <v>897.03</v>
      </c>
      <c r="S75" s="41">
        <v>0</v>
      </c>
      <c r="T75" s="41">
        <v>2</v>
      </c>
      <c r="U75" s="41">
        <v>8.75</v>
      </c>
      <c r="V75" s="226"/>
      <c r="W75" s="42">
        <f>SUM(D75:V75)</f>
        <v>180447.83</v>
      </c>
    </row>
    <row r="76" spans="1:23" ht="23.25" customHeight="1" x14ac:dyDescent="0.25">
      <c r="A76" s="240"/>
      <c r="B76" s="241"/>
      <c r="C76" s="40" t="s">
        <v>268</v>
      </c>
      <c r="D76" s="41">
        <v>3057.34</v>
      </c>
      <c r="E76" s="41">
        <v>4122.1099999999997</v>
      </c>
      <c r="F76" s="41">
        <v>0</v>
      </c>
      <c r="G76" s="41">
        <v>0</v>
      </c>
      <c r="H76" s="41">
        <v>1.1100000000000001</v>
      </c>
      <c r="I76" s="41">
        <v>0</v>
      </c>
      <c r="J76" s="41">
        <v>342.57</v>
      </c>
      <c r="K76" s="41">
        <v>60444.02</v>
      </c>
      <c r="L76" s="41">
        <v>3886.91</v>
      </c>
      <c r="M76" s="41">
        <v>2892.57</v>
      </c>
      <c r="N76" s="41">
        <v>0</v>
      </c>
      <c r="O76" s="41">
        <v>2731.8</v>
      </c>
      <c r="P76" s="41">
        <v>3893.48</v>
      </c>
      <c r="Q76" s="41">
        <v>108</v>
      </c>
      <c r="R76" s="41">
        <v>498.38</v>
      </c>
      <c r="S76" s="41">
        <v>0</v>
      </c>
      <c r="T76" s="41">
        <v>0</v>
      </c>
      <c r="U76" s="41">
        <v>0</v>
      </c>
      <c r="V76" s="226"/>
      <c r="W76" s="42">
        <f>SUM(D76:U76)</f>
        <v>81978.290000000008</v>
      </c>
    </row>
    <row r="77" spans="1:23" ht="23.25" customHeight="1" x14ac:dyDescent="0.25">
      <c r="A77" s="240"/>
      <c r="B77" s="241"/>
      <c r="C77" s="40" t="s">
        <v>269</v>
      </c>
      <c r="D77" s="41">
        <v>58171.12</v>
      </c>
      <c r="E77" s="41">
        <v>72959.679999999993</v>
      </c>
      <c r="F77" s="41">
        <v>134.84</v>
      </c>
      <c r="G77" s="41">
        <v>64.58</v>
      </c>
      <c r="H77" s="41">
        <v>0</v>
      </c>
      <c r="I77" s="41">
        <v>77.12</v>
      </c>
      <c r="J77" s="41">
        <v>11266.37</v>
      </c>
      <c r="K77" s="41">
        <v>1544971.4</v>
      </c>
      <c r="L77" s="41">
        <v>129139.75</v>
      </c>
      <c r="M77" s="41">
        <v>30270.33</v>
      </c>
      <c r="N77" s="41">
        <v>12.5</v>
      </c>
      <c r="O77" s="41">
        <v>42561.440000000002</v>
      </c>
      <c r="P77" s="41">
        <v>88425.76</v>
      </c>
      <c r="Q77" s="41">
        <v>6</v>
      </c>
      <c r="R77" s="41">
        <v>1094.8800000000001</v>
      </c>
      <c r="S77" s="41">
        <v>0</v>
      </c>
      <c r="T77" s="41">
        <v>63.8</v>
      </c>
      <c r="U77" s="41">
        <v>4.9800000000000004</v>
      </c>
      <c r="V77" s="226"/>
      <c r="W77" s="42">
        <f>SUM(D77:U77)</f>
        <v>1979224.5499999998</v>
      </c>
    </row>
    <row r="78" spans="1:23" ht="23.25" customHeight="1" x14ac:dyDescent="0.25">
      <c r="A78"/>
      <c r="B78" s="39" t="s">
        <v>99</v>
      </c>
      <c r="C78" s="43" t="s">
        <v>270</v>
      </c>
      <c r="D78" s="37">
        <v>125.84</v>
      </c>
      <c r="E78" s="37">
        <v>119.43</v>
      </c>
      <c r="F78" s="37">
        <v>0</v>
      </c>
      <c r="G78" s="37">
        <v>0</v>
      </c>
      <c r="H78" s="37">
        <v>0</v>
      </c>
      <c r="I78" s="37">
        <v>0</v>
      </c>
      <c r="J78" s="37">
        <v>32.08</v>
      </c>
      <c r="K78" s="37">
        <v>6995.78</v>
      </c>
      <c r="L78" s="37">
        <v>485.39</v>
      </c>
      <c r="M78" s="37">
        <v>133.91999999999999</v>
      </c>
      <c r="N78" s="37">
        <v>0</v>
      </c>
      <c r="O78" s="37">
        <v>10</v>
      </c>
      <c r="P78" s="37">
        <v>0</v>
      </c>
      <c r="Q78" s="37">
        <v>0</v>
      </c>
      <c r="R78" s="37">
        <v>7</v>
      </c>
      <c r="S78" s="37">
        <v>0</v>
      </c>
      <c r="T78" s="37">
        <v>0.83</v>
      </c>
      <c r="U78" s="37">
        <v>0</v>
      </c>
      <c r="V78" s="225">
        <v>0</v>
      </c>
      <c r="W78" s="38">
        <f t="shared" si="5"/>
        <v>7910.27</v>
      </c>
    </row>
    <row r="79" spans="1:23" ht="23.25" customHeight="1" x14ac:dyDescent="0.25">
      <c r="A79"/>
      <c r="B79" s="39" t="s">
        <v>271</v>
      </c>
      <c r="C79" s="43" t="s">
        <v>100</v>
      </c>
      <c r="D79" s="61">
        <v>204.35</v>
      </c>
      <c r="E79" s="61">
        <v>231.98</v>
      </c>
      <c r="F79" s="61">
        <v>6.25</v>
      </c>
      <c r="G79" s="61">
        <v>0</v>
      </c>
      <c r="H79" s="61">
        <v>0</v>
      </c>
      <c r="I79" s="61">
        <v>0</v>
      </c>
      <c r="J79" s="61">
        <v>15.39</v>
      </c>
      <c r="K79" s="61">
        <v>7034.53</v>
      </c>
      <c r="L79" s="61">
        <v>660.44</v>
      </c>
      <c r="M79" s="61">
        <v>98</v>
      </c>
      <c r="N79" s="61">
        <v>0</v>
      </c>
      <c r="O79" s="61">
        <v>65.83</v>
      </c>
      <c r="P79" s="61">
        <v>0</v>
      </c>
      <c r="Q79" s="61">
        <v>0</v>
      </c>
      <c r="R79" s="61">
        <v>32.340000000000003</v>
      </c>
      <c r="S79" s="61">
        <v>0</v>
      </c>
      <c r="T79" s="61">
        <v>0</v>
      </c>
      <c r="U79" s="61">
        <v>0</v>
      </c>
      <c r="V79" s="227"/>
      <c r="W79" s="62">
        <f>SUM(D79:U79)</f>
        <v>8349.11</v>
      </c>
    </row>
    <row r="80" spans="1:23" ht="26.25" customHeight="1" thickBot="1" x14ac:dyDescent="0.3">
      <c r="B80" s="53"/>
      <c r="C80" s="54" t="s">
        <v>2</v>
      </c>
      <c r="D80" s="63">
        <f t="shared" ref="D80:W80" si="6">SUM(D8,D12,D13,D33,D34,D37,D38,D41,D45,D46,D49,D52,D53,D54,D60,D65,D66,D67,D71,D74,D78,D79)</f>
        <v>477609.36000000004</v>
      </c>
      <c r="E80" s="63">
        <f t="shared" si="6"/>
        <v>594687.09000000008</v>
      </c>
      <c r="F80" s="63">
        <f t="shared" si="6"/>
        <v>26489.809999999994</v>
      </c>
      <c r="G80" s="63">
        <f t="shared" si="6"/>
        <v>544.08000000000004</v>
      </c>
      <c r="H80" s="63">
        <f t="shared" si="6"/>
        <v>127.37</v>
      </c>
      <c r="I80" s="63">
        <f t="shared" si="6"/>
        <v>15055.91</v>
      </c>
      <c r="J80" s="63">
        <f t="shared" si="6"/>
        <v>121539.79000000002</v>
      </c>
      <c r="K80" s="63">
        <f t="shared" si="6"/>
        <v>16824482.460000005</v>
      </c>
      <c r="L80" s="63">
        <f t="shared" si="6"/>
        <v>1886367.27</v>
      </c>
      <c r="M80" s="63">
        <f t="shared" si="6"/>
        <v>436213.39999999991</v>
      </c>
      <c r="N80" s="63">
        <f t="shared" si="6"/>
        <v>464.39</v>
      </c>
      <c r="O80" s="63">
        <f t="shared" si="6"/>
        <v>452221.25</v>
      </c>
      <c r="P80" s="63">
        <f t="shared" si="6"/>
        <v>817268.82000000007</v>
      </c>
      <c r="Q80" s="63">
        <f t="shared" si="6"/>
        <v>94143.764999999985</v>
      </c>
      <c r="R80" s="63">
        <f t="shared" si="6"/>
        <v>124150.17</v>
      </c>
      <c r="S80" s="63">
        <f t="shared" si="6"/>
        <v>8048.22</v>
      </c>
      <c r="T80" s="63">
        <f t="shared" si="6"/>
        <v>706.98</v>
      </c>
      <c r="U80" s="63">
        <f t="shared" si="6"/>
        <v>17871.05</v>
      </c>
      <c r="V80" s="63" t="e">
        <f t="shared" si="6"/>
        <v>#REF!</v>
      </c>
      <c r="W80" s="64">
        <f t="shared" si="6"/>
        <v>21897991.184999995</v>
      </c>
    </row>
    <row r="81" spans="23:23" ht="16.2" thickTop="1" x14ac:dyDescent="0.25">
      <c r="W81" s="57"/>
    </row>
    <row r="82" spans="23:23" x14ac:dyDescent="0.25">
      <c r="W82" s="57"/>
    </row>
    <row r="83" spans="23:23" x14ac:dyDescent="0.25">
      <c r="W83" s="57"/>
    </row>
    <row r="84" spans="23:23" x14ac:dyDescent="0.25">
      <c r="W84" s="57"/>
    </row>
    <row r="85" spans="23:23" x14ac:dyDescent="0.25">
      <c r="W85" s="57"/>
    </row>
  </sheetData>
  <mergeCells count="2">
    <mergeCell ref="B6:C7"/>
    <mergeCell ref="W6:W7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47" fitToWidth="2" orientation="portrait" r:id="rId1"/>
  <headerFooter alignWithMargins="0"/>
  <colBreaks count="1" manualBreakCount="1">
    <brk id="10" max="7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14999847407452621"/>
  </sheetPr>
  <dimension ref="A1:Y85"/>
  <sheetViews>
    <sheetView zoomScale="68" zoomScaleNormal="68" zoomScaleSheetLayoutView="64" workbookViewId="0">
      <selection activeCell="B8" sqref="B8:C79"/>
    </sheetView>
  </sheetViews>
  <sheetFormatPr baseColWidth="10" defaultColWidth="8.88671875" defaultRowHeight="15.6" x14ac:dyDescent="0.25"/>
  <cols>
    <col min="1" max="1" width="8.88671875" style="26"/>
    <col min="2" max="2" width="5.5546875" style="16" customWidth="1"/>
    <col min="3" max="3" width="85.6640625" style="58" customWidth="1"/>
    <col min="4" max="21" width="12.88671875" style="59" customWidth="1"/>
    <col min="22" max="22" width="12.88671875" style="59" hidden="1" customWidth="1"/>
    <col min="23" max="23" width="14.109375" style="60" customWidth="1"/>
    <col min="24" max="24" width="12.6640625" style="28" customWidth="1"/>
    <col min="25" max="32" width="12.6640625" style="26" customWidth="1"/>
    <col min="33" max="247" width="8.88671875" style="26" customWidth="1"/>
    <col min="248" max="16384" width="8.88671875" style="26"/>
  </cols>
  <sheetData>
    <row r="1" spans="1:25" s="15" customFormat="1" ht="10.199999999999999" customHeight="1" x14ac:dyDescent="0.25">
      <c r="B1" s="16"/>
      <c r="C1" s="17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9"/>
    </row>
    <row r="2" spans="1:25" s="15" customFormat="1" ht="24.6" customHeight="1" x14ac:dyDescent="0.25">
      <c r="C2" s="127"/>
      <c r="D2" s="127"/>
      <c r="E2" s="127"/>
      <c r="F2" s="127"/>
      <c r="G2" s="127"/>
      <c r="H2" s="127"/>
      <c r="J2" s="71" t="s">
        <v>199</v>
      </c>
      <c r="K2" s="72" t="s">
        <v>236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s="15" customFormat="1" ht="12" customHeight="1" x14ac:dyDescent="0.25">
      <c r="B3" s="16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19"/>
    </row>
    <row r="4" spans="1:25" s="15" customFormat="1" ht="24.6" x14ac:dyDescent="0.3">
      <c r="B4" s="22" t="s">
        <v>203</v>
      </c>
      <c r="C4"/>
      <c r="D4" s="23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19"/>
    </row>
    <row r="5" spans="1:25" s="15" customFormat="1" ht="11.4" customHeight="1" thickBot="1" x14ac:dyDescent="0.3">
      <c r="B5" s="25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</row>
    <row r="6" spans="1:25" ht="23.4" customHeight="1" thickTop="1" x14ac:dyDescent="0.25">
      <c r="B6" s="251" t="s">
        <v>30</v>
      </c>
      <c r="C6" s="252"/>
      <c r="D6" s="236"/>
      <c r="E6" s="222"/>
      <c r="F6" s="222"/>
      <c r="G6" s="222"/>
      <c r="H6" s="222"/>
      <c r="I6" s="222"/>
      <c r="J6" s="237" t="s">
        <v>31</v>
      </c>
      <c r="K6" s="223" t="s">
        <v>32</v>
      </c>
      <c r="L6" s="124"/>
      <c r="M6" s="124"/>
      <c r="N6" s="124"/>
      <c r="O6" s="124"/>
      <c r="P6" s="124"/>
      <c r="Q6" s="124"/>
      <c r="R6" s="124"/>
      <c r="S6" s="124"/>
      <c r="T6" s="124"/>
      <c r="U6" s="89"/>
      <c r="V6" s="27"/>
      <c r="W6" s="255" t="s">
        <v>33</v>
      </c>
    </row>
    <row r="7" spans="1:25" s="29" customFormat="1" ht="20.399999999999999" customHeight="1" x14ac:dyDescent="0.25">
      <c r="B7" s="253"/>
      <c r="C7" s="254"/>
      <c r="D7" s="30" t="s">
        <v>12</v>
      </c>
      <c r="E7" s="30" t="s">
        <v>13</v>
      </c>
      <c r="F7" s="30" t="s">
        <v>14</v>
      </c>
      <c r="G7" s="30" t="s">
        <v>15</v>
      </c>
      <c r="H7" s="30" t="s">
        <v>16</v>
      </c>
      <c r="I7" s="30" t="s">
        <v>17</v>
      </c>
      <c r="J7" s="30" t="s">
        <v>18</v>
      </c>
      <c r="K7" s="31" t="s">
        <v>19</v>
      </c>
      <c r="L7" s="30" t="s">
        <v>20</v>
      </c>
      <c r="M7" s="30" t="s">
        <v>21</v>
      </c>
      <c r="N7" s="30" t="s">
        <v>22</v>
      </c>
      <c r="O7" s="30" t="s">
        <v>23</v>
      </c>
      <c r="P7" s="30" t="s">
        <v>24</v>
      </c>
      <c r="Q7" s="30" t="s">
        <v>25</v>
      </c>
      <c r="R7" s="30" t="s">
        <v>26</v>
      </c>
      <c r="S7" s="30" t="s">
        <v>27</v>
      </c>
      <c r="T7" s="30" t="s">
        <v>28</v>
      </c>
      <c r="U7" s="32" t="s">
        <v>29</v>
      </c>
      <c r="V7" s="32" t="s">
        <v>233</v>
      </c>
      <c r="W7" s="256"/>
      <c r="X7" s="33"/>
    </row>
    <row r="8" spans="1:25" ht="22.5" customHeight="1" x14ac:dyDescent="0.3">
      <c r="A8" s="34"/>
      <c r="B8" s="35" t="s">
        <v>34</v>
      </c>
      <c r="C8" s="36" t="s">
        <v>35</v>
      </c>
      <c r="D8" s="37">
        <v>2251.83</v>
      </c>
      <c r="E8" s="37">
        <v>3566.81</v>
      </c>
      <c r="F8" s="37">
        <v>35.92</v>
      </c>
      <c r="G8" s="37">
        <v>0</v>
      </c>
      <c r="H8" s="37">
        <v>0</v>
      </c>
      <c r="I8" s="37">
        <v>49</v>
      </c>
      <c r="J8" s="37">
        <v>332.65999999999997</v>
      </c>
      <c r="K8" s="37">
        <v>40004.86</v>
      </c>
      <c r="L8" s="37">
        <v>4631.3599999999997</v>
      </c>
      <c r="M8" s="37">
        <v>3249.29</v>
      </c>
      <c r="N8" s="37">
        <v>18</v>
      </c>
      <c r="O8" s="37">
        <v>1274.03</v>
      </c>
      <c r="P8" s="37">
        <v>4595.0200000000004</v>
      </c>
      <c r="Q8" s="37">
        <v>2178.85</v>
      </c>
      <c r="R8" s="37">
        <v>134.1</v>
      </c>
      <c r="S8" s="37">
        <v>0</v>
      </c>
      <c r="T8" s="37">
        <v>0</v>
      </c>
      <c r="U8" s="37">
        <v>0</v>
      </c>
      <c r="V8" s="37">
        <f t="shared" ref="V8:W8" si="0">SUM(V9:V11)</f>
        <v>0</v>
      </c>
      <c r="W8" s="38">
        <f t="shared" si="0"/>
        <v>62321.729999999996</v>
      </c>
    </row>
    <row r="9" spans="1:25" x14ac:dyDescent="0.25">
      <c r="A9"/>
      <c r="B9" s="39"/>
      <c r="C9" s="40" t="s">
        <v>36</v>
      </c>
      <c r="D9" s="41">
        <v>2116.33</v>
      </c>
      <c r="E9" s="41">
        <v>3313.89</v>
      </c>
      <c r="F9" s="41">
        <v>35.92</v>
      </c>
      <c r="G9" s="41">
        <v>0</v>
      </c>
      <c r="H9" s="41">
        <v>0</v>
      </c>
      <c r="I9" s="41">
        <v>37.5</v>
      </c>
      <c r="J9" s="41">
        <v>318.02999999999997</v>
      </c>
      <c r="K9" s="41">
        <v>37314.07</v>
      </c>
      <c r="L9" s="41">
        <v>4530.3599999999997</v>
      </c>
      <c r="M9" s="41">
        <v>2666.62</v>
      </c>
      <c r="N9" s="41">
        <v>18</v>
      </c>
      <c r="O9" s="41">
        <v>1164.97</v>
      </c>
      <c r="P9" s="41">
        <v>4247.5600000000004</v>
      </c>
      <c r="Q9" s="41">
        <v>1465.56</v>
      </c>
      <c r="R9" s="41">
        <v>121.1</v>
      </c>
      <c r="S9" s="41">
        <v>0</v>
      </c>
      <c r="T9" s="41">
        <v>0</v>
      </c>
      <c r="U9" s="41">
        <v>0</v>
      </c>
      <c r="V9" s="226">
        <v>0</v>
      </c>
      <c r="W9" s="42">
        <f>SUM(D9:V9)</f>
        <v>57349.909999999996</v>
      </c>
    </row>
    <row r="10" spans="1:25" x14ac:dyDescent="0.25">
      <c r="A10"/>
      <c r="B10" s="39"/>
      <c r="C10" s="40" t="s">
        <v>37</v>
      </c>
      <c r="D10" s="41">
        <v>127.42</v>
      </c>
      <c r="E10" s="41">
        <v>227.09</v>
      </c>
      <c r="F10" s="41">
        <v>0</v>
      </c>
      <c r="G10" s="41">
        <v>0</v>
      </c>
      <c r="H10" s="41">
        <v>0</v>
      </c>
      <c r="I10" s="41">
        <v>11.5</v>
      </c>
      <c r="J10" s="41">
        <v>14.63</v>
      </c>
      <c r="K10" s="41">
        <v>2348.3000000000002</v>
      </c>
      <c r="L10" s="41">
        <v>94</v>
      </c>
      <c r="M10" s="41">
        <v>582.66999999999996</v>
      </c>
      <c r="N10" s="41">
        <v>0</v>
      </c>
      <c r="O10" s="41">
        <v>109.06</v>
      </c>
      <c r="P10" s="41">
        <v>270.41000000000003</v>
      </c>
      <c r="Q10" s="41">
        <v>713.29</v>
      </c>
      <c r="R10" s="41">
        <v>13</v>
      </c>
      <c r="S10" s="41">
        <v>0</v>
      </c>
      <c r="T10" s="41">
        <v>0</v>
      </c>
      <c r="U10" s="41">
        <v>0</v>
      </c>
      <c r="V10" s="226">
        <v>0</v>
      </c>
      <c r="W10" s="42">
        <f t="shared" ref="W10:W12" si="1">SUM(D10:V10)</f>
        <v>4511.37</v>
      </c>
    </row>
    <row r="11" spans="1:25" x14ac:dyDescent="0.25">
      <c r="A11"/>
      <c r="B11" s="39"/>
      <c r="C11" s="40" t="s">
        <v>38</v>
      </c>
      <c r="D11" s="41">
        <v>8.08</v>
      </c>
      <c r="E11" s="41">
        <v>25.83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342.49</v>
      </c>
      <c r="L11" s="41">
        <v>7</v>
      </c>
      <c r="M11" s="41">
        <v>0</v>
      </c>
      <c r="N11" s="41">
        <v>0</v>
      </c>
      <c r="O11" s="41">
        <v>0</v>
      </c>
      <c r="P11" s="41">
        <v>77.05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226">
        <v>0</v>
      </c>
      <c r="W11" s="42">
        <f t="shared" si="1"/>
        <v>460.45</v>
      </c>
    </row>
    <row r="12" spans="1:25" ht="22.5" customHeight="1" x14ac:dyDescent="0.25">
      <c r="A12"/>
      <c r="B12" s="39" t="s">
        <v>39</v>
      </c>
      <c r="C12" s="43" t="s">
        <v>40</v>
      </c>
      <c r="D12" s="37">
        <v>542.36</v>
      </c>
      <c r="E12" s="37">
        <v>742.98</v>
      </c>
      <c r="F12" s="37">
        <v>1012.04</v>
      </c>
      <c r="G12" s="37">
        <v>0</v>
      </c>
      <c r="H12" s="37">
        <v>0</v>
      </c>
      <c r="I12" s="37">
        <v>20</v>
      </c>
      <c r="J12" s="37">
        <v>37.1</v>
      </c>
      <c r="K12" s="37">
        <v>12959.7</v>
      </c>
      <c r="L12" s="37">
        <v>422.68</v>
      </c>
      <c r="M12" s="37">
        <v>670.28</v>
      </c>
      <c r="N12" s="37">
        <v>0</v>
      </c>
      <c r="O12" s="37">
        <v>235.17</v>
      </c>
      <c r="P12" s="37">
        <v>3967.78</v>
      </c>
      <c r="Q12" s="37">
        <v>340.4</v>
      </c>
      <c r="R12" s="37">
        <v>4</v>
      </c>
      <c r="S12" s="37">
        <v>0</v>
      </c>
      <c r="T12" s="37">
        <v>0</v>
      </c>
      <c r="U12" s="37">
        <v>0</v>
      </c>
      <c r="V12" s="225">
        <v>0</v>
      </c>
      <c r="W12" s="38">
        <f t="shared" si="1"/>
        <v>20954.489999999998</v>
      </c>
    </row>
    <row r="13" spans="1:25" ht="23.25" customHeight="1" x14ac:dyDescent="0.3">
      <c r="A13" s="44"/>
      <c r="B13" s="39" t="s">
        <v>41</v>
      </c>
      <c r="C13" s="43" t="s">
        <v>42</v>
      </c>
      <c r="D13" s="37">
        <v>114184.88</v>
      </c>
      <c r="E13" s="37">
        <v>140028.79000000004</v>
      </c>
      <c r="F13" s="37">
        <v>116367.9</v>
      </c>
      <c r="G13" s="37">
        <v>12.030000000000001</v>
      </c>
      <c r="H13" s="37">
        <v>21.759999999999998</v>
      </c>
      <c r="I13" s="37">
        <v>1626.14</v>
      </c>
      <c r="J13" s="37">
        <v>20475.940000000006</v>
      </c>
      <c r="K13" s="37">
        <v>1943746.0599999998</v>
      </c>
      <c r="L13" s="37">
        <v>113581.82</v>
      </c>
      <c r="M13" s="37">
        <v>76011.679999999993</v>
      </c>
      <c r="N13" s="37">
        <v>1</v>
      </c>
      <c r="O13" s="37">
        <v>44263.31</v>
      </c>
      <c r="P13" s="37">
        <v>413689.73</v>
      </c>
      <c r="Q13" s="37">
        <v>4190.915</v>
      </c>
      <c r="R13" s="37">
        <v>9661.68</v>
      </c>
      <c r="S13" s="37">
        <v>0</v>
      </c>
      <c r="T13" s="37">
        <v>129.74</v>
      </c>
      <c r="U13" s="37">
        <v>0</v>
      </c>
      <c r="V13" s="37">
        <f t="shared" ref="V13" si="2">SUM(V14:V32)</f>
        <v>0</v>
      </c>
      <c r="W13" s="38">
        <f>SUM(W14:W32)</f>
        <v>2997993.3750000005</v>
      </c>
    </row>
    <row r="14" spans="1:25" s="44" customFormat="1" x14ac:dyDescent="0.3">
      <c r="A14"/>
      <c r="B14" s="39"/>
      <c r="C14" s="40" t="s">
        <v>43</v>
      </c>
      <c r="D14" s="41">
        <v>28919.75</v>
      </c>
      <c r="E14" s="41">
        <v>35723.22</v>
      </c>
      <c r="F14" s="41">
        <v>31109.919999999998</v>
      </c>
      <c r="G14" s="41">
        <v>1</v>
      </c>
      <c r="H14" s="41">
        <v>10.51</v>
      </c>
      <c r="I14" s="41">
        <v>234.7</v>
      </c>
      <c r="J14" s="41">
        <v>4392.43</v>
      </c>
      <c r="K14" s="41">
        <v>488122.89</v>
      </c>
      <c r="L14" s="41">
        <v>33423.46</v>
      </c>
      <c r="M14" s="41">
        <v>17455.060000000001</v>
      </c>
      <c r="N14" s="41">
        <v>0</v>
      </c>
      <c r="O14" s="41">
        <v>12137.23</v>
      </c>
      <c r="P14" s="41">
        <v>41080.879999999997</v>
      </c>
      <c r="Q14" s="41">
        <v>0</v>
      </c>
      <c r="R14" s="41">
        <v>1831.1</v>
      </c>
      <c r="S14" s="41">
        <v>0</v>
      </c>
      <c r="T14" s="41">
        <v>24.5</v>
      </c>
      <c r="U14" s="41">
        <v>0</v>
      </c>
      <c r="V14" s="226">
        <v>0</v>
      </c>
      <c r="W14" s="42">
        <f t="shared" ref="W14:W33" si="3">SUM(D14:V14)</f>
        <v>694466.65</v>
      </c>
      <c r="X14" s="45"/>
    </row>
    <row r="15" spans="1:25" x14ac:dyDescent="0.25">
      <c r="A15"/>
      <c r="B15" s="39"/>
      <c r="C15" s="40" t="s">
        <v>44</v>
      </c>
      <c r="D15" s="41">
        <v>5079.3999999999996</v>
      </c>
      <c r="E15" s="41">
        <v>5851.33</v>
      </c>
      <c r="F15" s="41">
        <v>3813.99</v>
      </c>
      <c r="G15" s="41">
        <v>0.03</v>
      </c>
      <c r="H15" s="41">
        <v>0</v>
      </c>
      <c r="I15" s="41">
        <v>68</v>
      </c>
      <c r="J15" s="41">
        <v>874.67</v>
      </c>
      <c r="K15" s="41">
        <v>106483.76</v>
      </c>
      <c r="L15" s="41">
        <v>4549.78</v>
      </c>
      <c r="M15" s="41">
        <v>3702.67</v>
      </c>
      <c r="N15" s="41">
        <v>0</v>
      </c>
      <c r="O15" s="41">
        <v>3547.36</v>
      </c>
      <c r="P15" s="41">
        <v>62204.1</v>
      </c>
      <c r="Q15" s="41">
        <v>0</v>
      </c>
      <c r="R15" s="41">
        <v>177.99</v>
      </c>
      <c r="S15" s="41">
        <v>0</v>
      </c>
      <c r="T15" s="41">
        <v>5</v>
      </c>
      <c r="U15" s="41">
        <v>0</v>
      </c>
      <c r="V15" s="226">
        <v>0</v>
      </c>
      <c r="W15" s="42">
        <f t="shared" si="3"/>
        <v>196358.08</v>
      </c>
    </row>
    <row r="16" spans="1:25" ht="16.5" customHeight="1" x14ac:dyDescent="0.25">
      <c r="A16"/>
      <c r="B16" s="39"/>
      <c r="C16" s="40" t="s">
        <v>45</v>
      </c>
      <c r="D16" s="41">
        <v>1976.96</v>
      </c>
      <c r="E16" s="41">
        <v>3046.71</v>
      </c>
      <c r="F16" s="41">
        <v>865.22</v>
      </c>
      <c r="G16" s="41">
        <v>2.5</v>
      </c>
      <c r="H16" s="41">
        <v>0</v>
      </c>
      <c r="I16" s="41">
        <v>197.17</v>
      </c>
      <c r="J16" s="41">
        <v>299.35000000000002</v>
      </c>
      <c r="K16" s="41">
        <v>33280.69</v>
      </c>
      <c r="L16" s="41">
        <v>1684.99</v>
      </c>
      <c r="M16" s="41">
        <v>2308.37</v>
      </c>
      <c r="N16" s="41">
        <v>0</v>
      </c>
      <c r="O16" s="41">
        <v>1191.3399999999999</v>
      </c>
      <c r="P16" s="41">
        <v>14571.64</v>
      </c>
      <c r="Q16" s="41">
        <v>573.53</v>
      </c>
      <c r="R16" s="41">
        <v>130.26</v>
      </c>
      <c r="S16" s="41">
        <v>0</v>
      </c>
      <c r="T16" s="41">
        <v>3.5</v>
      </c>
      <c r="U16" s="41">
        <v>0</v>
      </c>
      <c r="V16" s="226">
        <v>0</v>
      </c>
      <c r="W16" s="42">
        <f t="shared" si="3"/>
        <v>60132.23</v>
      </c>
    </row>
    <row r="17" spans="1:24" ht="16.5" customHeight="1" x14ac:dyDescent="0.25">
      <c r="A17"/>
      <c r="B17" s="39"/>
      <c r="C17" s="40" t="s">
        <v>46</v>
      </c>
      <c r="D17" s="41">
        <v>3039.06</v>
      </c>
      <c r="E17" s="41">
        <v>3827.17</v>
      </c>
      <c r="F17" s="41">
        <v>3139.51</v>
      </c>
      <c r="G17" s="41">
        <v>0</v>
      </c>
      <c r="H17" s="41">
        <v>0</v>
      </c>
      <c r="I17" s="41">
        <v>46.64</v>
      </c>
      <c r="J17" s="41">
        <v>520.1</v>
      </c>
      <c r="K17" s="41">
        <v>45054.400000000001</v>
      </c>
      <c r="L17" s="41">
        <v>2104.79</v>
      </c>
      <c r="M17" s="41">
        <v>1688.15</v>
      </c>
      <c r="N17" s="41">
        <v>0</v>
      </c>
      <c r="O17" s="41">
        <v>612.66999999999996</v>
      </c>
      <c r="P17" s="41">
        <v>8032.41</v>
      </c>
      <c r="Q17" s="41">
        <v>0</v>
      </c>
      <c r="R17" s="41">
        <v>129.27000000000001</v>
      </c>
      <c r="S17" s="41">
        <v>0</v>
      </c>
      <c r="T17" s="41">
        <v>4</v>
      </c>
      <c r="U17" s="41">
        <v>0</v>
      </c>
      <c r="V17" s="226">
        <v>0</v>
      </c>
      <c r="W17" s="42">
        <f t="shared" si="3"/>
        <v>68198.170000000013</v>
      </c>
    </row>
    <row r="18" spans="1:24" ht="16.5" customHeight="1" x14ac:dyDescent="0.25">
      <c r="A18"/>
      <c r="B18" s="39"/>
      <c r="C18" s="40" t="s">
        <v>47</v>
      </c>
      <c r="D18" s="41">
        <v>1285.4000000000001</v>
      </c>
      <c r="E18" s="41">
        <v>1756.45</v>
      </c>
      <c r="F18" s="41">
        <v>306.56</v>
      </c>
      <c r="G18" s="41">
        <v>0</v>
      </c>
      <c r="H18" s="41">
        <v>0</v>
      </c>
      <c r="I18" s="41">
        <v>28.5</v>
      </c>
      <c r="J18" s="41">
        <v>271.33</v>
      </c>
      <c r="K18" s="41">
        <v>28522.62</v>
      </c>
      <c r="L18" s="41">
        <v>1447.61</v>
      </c>
      <c r="M18" s="41">
        <v>875.36</v>
      </c>
      <c r="N18" s="41">
        <v>0</v>
      </c>
      <c r="O18" s="41">
        <v>488.87</v>
      </c>
      <c r="P18" s="41">
        <v>5710.02</v>
      </c>
      <c r="Q18" s="41">
        <v>0</v>
      </c>
      <c r="R18" s="41">
        <v>215.12</v>
      </c>
      <c r="S18" s="41">
        <v>0</v>
      </c>
      <c r="T18" s="41">
        <v>1</v>
      </c>
      <c r="U18" s="41">
        <v>0</v>
      </c>
      <c r="V18" s="226">
        <v>0</v>
      </c>
      <c r="W18" s="42">
        <f t="shared" si="3"/>
        <v>40908.840000000004</v>
      </c>
    </row>
    <row r="19" spans="1:24" ht="16.5" customHeight="1" x14ac:dyDescent="0.25">
      <c r="A19"/>
      <c r="B19" s="39"/>
      <c r="C19" s="40" t="s">
        <v>48</v>
      </c>
      <c r="D19" s="41">
        <v>198.12</v>
      </c>
      <c r="E19" s="41">
        <v>171.73</v>
      </c>
      <c r="F19" s="41">
        <v>279.43</v>
      </c>
      <c r="G19" s="41">
        <v>0</v>
      </c>
      <c r="H19" s="41">
        <v>0</v>
      </c>
      <c r="I19" s="41">
        <v>0</v>
      </c>
      <c r="J19" s="41">
        <v>58.25</v>
      </c>
      <c r="K19" s="41">
        <v>4177.3</v>
      </c>
      <c r="L19" s="41">
        <v>624.27</v>
      </c>
      <c r="M19" s="41">
        <v>115</v>
      </c>
      <c r="N19" s="41">
        <v>0</v>
      </c>
      <c r="O19" s="41">
        <v>1</v>
      </c>
      <c r="P19" s="41">
        <v>0</v>
      </c>
      <c r="Q19" s="41">
        <v>0</v>
      </c>
      <c r="R19" s="41">
        <v>15.5</v>
      </c>
      <c r="S19" s="41">
        <v>0</v>
      </c>
      <c r="T19" s="41">
        <v>0</v>
      </c>
      <c r="U19" s="41">
        <v>0</v>
      </c>
      <c r="V19" s="226">
        <v>0</v>
      </c>
      <c r="W19" s="42">
        <f t="shared" si="3"/>
        <v>5640.6</v>
      </c>
    </row>
    <row r="20" spans="1:24" ht="16.5" customHeight="1" x14ac:dyDescent="0.25">
      <c r="A20"/>
      <c r="B20" s="39"/>
      <c r="C20" s="40" t="s">
        <v>49</v>
      </c>
      <c r="D20" s="41">
        <v>6948.01</v>
      </c>
      <c r="E20" s="41">
        <v>8272.75</v>
      </c>
      <c r="F20" s="41">
        <v>9639.7000000000007</v>
      </c>
      <c r="G20" s="41">
        <v>0</v>
      </c>
      <c r="H20" s="41">
        <v>0</v>
      </c>
      <c r="I20" s="41">
        <v>150.44999999999999</v>
      </c>
      <c r="J20" s="41">
        <v>1460.79</v>
      </c>
      <c r="K20" s="41">
        <v>135830.46</v>
      </c>
      <c r="L20" s="41">
        <v>9035.0400000000009</v>
      </c>
      <c r="M20" s="41">
        <v>4785.5</v>
      </c>
      <c r="N20" s="41">
        <v>0</v>
      </c>
      <c r="O20" s="41">
        <v>1474.63</v>
      </c>
      <c r="P20" s="41">
        <v>17232.59</v>
      </c>
      <c r="Q20" s="41">
        <v>0</v>
      </c>
      <c r="R20" s="41">
        <v>863.29</v>
      </c>
      <c r="S20" s="41">
        <v>0</v>
      </c>
      <c r="T20" s="41">
        <v>4.25</v>
      </c>
      <c r="U20" s="41">
        <v>0</v>
      </c>
      <c r="V20" s="226">
        <v>0</v>
      </c>
      <c r="W20" s="42">
        <f t="shared" si="3"/>
        <v>195697.46000000002</v>
      </c>
    </row>
    <row r="21" spans="1:24" ht="16.5" customHeight="1" x14ac:dyDescent="0.25">
      <c r="A21"/>
      <c r="B21" s="39"/>
      <c r="C21" s="40" t="s">
        <v>50</v>
      </c>
      <c r="D21" s="41">
        <v>4851.42</v>
      </c>
      <c r="E21" s="41">
        <v>5214.18</v>
      </c>
      <c r="F21" s="41">
        <v>9597.34</v>
      </c>
      <c r="G21" s="41">
        <v>0</v>
      </c>
      <c r="H21" s="41">
        <v>0</v>
      </c>
      <c r="I21" s="41">
        <v>142.5</v>
      </c>
      <c r="J21" s="41">
        <v>1298.76</v>
      </c>
      <c r="K21" s="41">
        <v>142574.97</v>
      </c>
      <c r="L21" s="41">
        <v>14998.19</v>
      </c>
      <c r="M21" s="41">
        <v>2446.3200000000002</v>
      </c>
      <c r="N21" s="41">
        <v>0</v>
      </c>
      <c r="O21" s="41">
        <v>1694.28</v>
      </c>
      <c r="P21" s="41">
        <v>5802.89</v>
      </c>
      <c r="Q21" s="41">
        <v>0</v>
      </c>
      <c r="R21" s="41">
        <v>667.95</v>
      </c>
      <c r="S21" s="41">
        <v>0</v>
      </c>
      <c r="T21" s="41">
        <v>6.44</v>
      </c>
      <c r="U21" s="41">
        <v>0</v>
      </c>
      <c r="V21" s="226">
        <v>0</v>
      </c>
      <c r="W21" s="42">
        <f t="shared" si="3"/>
        <v>189295.24000000005</v>
      </c>
    </row>
    <row r="22" spans="1:24" ht="16.5" customHeight="1" x14ac:dyDescent="0.25">
      <c r="A22"/>
      <c r="B22" s="39"/>
      <c r="C22" s="40" t="s">
        <v>51</v>
      </c>
      <c r="D22" s="41">
        <v>5378.66</v>
      </c>
      <c r="E22" s="41">
        <v>6813.65</v>
      </c>
      <c r="F22" s="41">
        <v>3928.99</v>
      </c>
      <c r="G22" s="41">
        <v>0</v>
      </c>
      <c r="H22" s="41">
        <v>0</v>
      </c>
      <c r="I22" s="41">
        <v>129.56</v>
      </c>
      <c r="J22" s="41">
        <v>1006.17</v>
      </c>
      <c r="K22" s="41">
        <v>81087.75</v>
      </c>
      <c r="L22" s="41">
        <v>4166.3500000000004</v>
      </c>
      <c r="M22" s="41">
        <v>3025.13</v>
      </c>
      <c r="N22" s="41">
        <v>0</v>
      </c>
      <c r="O22" s="41">
        <v>2100.5</v>
      </c>
      <c r="P22" s="41">
        <v>22560.45</v>
      </c>
      <c r="Q22" s="41">
        <v>17</v>
      </c>
      <c r="R22" s="41">
        <v>359.92</v>
      </c>
      <c r="S22" s="41">
        <v>0</v>
      </c>
      <c r="T22" s="41">
        <v>8.5</v>
      </c>
      <c r="U22" s="41">
        <v>0</v>
      </c>
      <c r="V22" s="226">
        <v>0</v>
      </c>
      <c r="W22" s="42">
        <f t="shared" si="3"/>
        <v>130582.63</v>
      </c>
    </row>
    <row r="23" spans="1:24" ht="16.5" customHeight="1" x14ac:dyDescent="0.25">
      <c r="A23"/>
      <c r="B23" s="39"/>
      <c r="C23" s="40" t="s">
        <v>52</v>
      </c>
      <c r="D23" s="41">
        <v>7122.5</v>
      </c>
      <c r="E23" s="41">
        <v>8688.74</v>
      </c>
      <c r="F23" s="41">
        <v>5399.7</v>
      </c>
      <c r="G23" s="41">
        <v>7.5</v>
      </c>
      <c r="H23" s="41">
        <v>0</v>
      </c>
      <c r="I23" s="41">
        <v>176.18</v>
      </c>
      <c r="J23" s="41">
        <v>946.46</v>
      </c>
      <c r="K23" s="41">
        <v>124671.67999999999</v>
      </c>
      <c r="L23" s="41">
        <v>5127.4399999999996</v>
      </c>
      <c r="M23" s="41">
        <v>6342.13</v>
      </c>
      <c r="N23" s="41">
        <v>0</v>
      </c>
      <c r="O23" s="41">
        <v>2708.81</v>
      </c>
      <c r="P23" s="41">
        <v>25831.85</v>
      </c>
      <c r="Q23" s="41">
        <v>1399.26</v>
      </c>
      <c r="R23" s="41">
        <v>235.66</v>
      </c>
      <c r="S23" s="41">
        <v>0</v>
      </c>
      <c r="T23" s="41">
        <v>4</v>
      </c>
      <c r="U23" s="41">
        <v>0</v>
      </c>
      <c r="V23" s="226">
        <v>0</v>
      </c>
      <c r="W23" s="42">
        <f t="shared" si="3"/>
        <v>188661.91</v>
      </c>
    </row>
    <row r="24" spans="1:24" ht="16.5" customHeight="1" x14ac:dyDescent="0.25">
      <c r="A24"/>
      <c r="B24" s="39"/>
      <c r="C24" s="40" t="s">
        <v>53</v>
      </c>
      <c r="D24" s="41">
        <v>6294.27</v>
      </c>
      <c r="E24" s="41">
        <v>7079.09</v>
      </c>
      <c r="F24" s="41">
        <v>9116.26</v>
      </c>
      <c r="G24" s="41">
        <v>0</v>
      </c>
      <c r="H24" s="41">
        <v>5</v>
      </c>
      <c r="I24" s="41">
        <v>86.31</v>
      </c>
      <c r="J24" s="41">
        <v>1243.5899999999999</v>
      </c>
      <c r="K24" s="41">
        <v>94212.52</v>
      </c>
      <c r="L24" s="41">
        <v>3934.81</v>
      </c>
      <c r="M24" s="41">
        <v>3616.1</v>
      </c>
      <c r="N24" s="41">
        <v>0</v>
      </c>
      <c r="O24" s="41">
        <v>1373.18</v>
      </c>
      <c r="P24" s="41">
        <v>29979.65</v>
      </c>
      <c r="Q24" s="41">
        <v>0</v>
      </c>
      <c r="R24" s="41">
        <v>499.93</v>
      </c>
      <c r="S24" s="41">
        <v>0</v>
      </c>
      <c r="T24" s="41">
        <v>12.25</v>
      </c>
      <c r="U24" s="41">
        <v>0</v>
      </c>
      <c r="V24" s="226">
        <v>0</v>
      </c>
      <c r="W24" s="42">
        <f t="shared" si="3"/>
        <v>157452.96</v>
      </c>
    </row>
    <row r="25" spans="1:24" ht="16.5" customHeight="1" x14ac:dyDescent="0.25">
      <c r="A25"/>
      <c r="B25" s="39"/>
      <c r="C25" s="40" t="s">
        <v>54</v>
      </c>
      <c r="D25" s="41">
        <v>13622.44</v>
      </c>
      <c r="E25" s="41">
        <v>18204.990000000002</v>
      </c>
      <c r="F25" s="41">
        <v>8755.73</v>
      </c>
      <c r="G25" s="41">
        <v>0</v>
      </c>
      <c r="H25" s="41">
        <v>0</v>
      </c>
      <c r="I25" s="41">
        <v>53.63</v>
      </c>
      <c r="J25" s="41">
        <v>2426.77</v>
      </c>
      <c r="K25" s="41">
        <v>228052.38</v>
      </c>
      <c r="L25" s="41">
        <v>8477.9599999999991</v>
      </c>
      <c r="M25" s="41">
        <v>12528.11</v>
      </c>
      <c r="N25" s="41">
        <v>1</v>
      </c>
      <c r="O25" s="41">
        <v>7347.41</v>
      </c>
      <c r="P25" s="41">
        <v>72669.48</v>
      </c>
      <c r="Q25" s="41">
        <v>2161.125</v>
      </c>
      <c r="R25" s="41">
        <v>1423.08</v>
      </c>
      <c r="S25" s="41">
        <v>0</v>
      </c>
      <c r="T25" s="41">
        <v>19.05</v>
      </c>
      <c r="U25" s="41">
        <v>0</v>
      </c>
      <c r="V25" s="226">
        <v>0</v>
      </c>
      <c r="W25" s="42">
        <f t="shared" si="3"/>
        <v>375743.15499999997</v>
      </c>
    </row>
    <row r="26" spans="1:24" x14ac:dyDescent="0.25">
      <c r="A26"/>
      <c r="B26" s="39"/>
      <c r="C26" s="40" t="s">
        <v>55</v>
      </c>
      <c r="D26" s="41">
        <v>1192.05</v>
      </c>
      <c r="E26" s="41">
        <v>1517.56</v>
      </c>
      <c r="F26" s="41">
        <v>1710.7</v>
      </c>
      <c r="G26" s="41">
        <v>0</v>
      </c>
      <c r="H26" s="41">
        <v>0</v>
      </c>
      <c r="I26" s="41">
        <v>53.13</v>
      </c>
      <c r="J26" s="41">
        <v>446.55</v>
      </c>
      <c r="K26" s="41">
        <v>31552.34</v>
      </c>
      <c r="L26" s="41">
        <v>3025.68</v>
      </c>
      <c r="M26" s="41">
        <v>577.88</v>
      </c>
      <c r="N26" s="41">
        <v>0</v>
      </c>
      <c r="O26" s="41">
        <v>874</v>
      </c>
      <c r="P26" s="41">
        <v>2241.33</v>
      </c>
      <c r="Q26" s="41">
        <v>0</v>
      </c>
      <c r="R26" s="41">
        <v>350.5</v>
      </c>
      <c r="S26" s="41">
        <v>0</v>
      </c>
      <c r="T26" s="41">
        <v>1</v>
      </c>
      <c r="U26" s="41">
        <v>0</v>
      </c>
      <c r="V26" s="226">
        <v>0</v>
      </c>
      <c r="W26" s="42">
        <f t="shared" si="3"/>
        <v>43542.720000000001</v>
      </c>
    </row>
    <row r="27" spans="1:24" ht="16.5" customHeight="1" x14ac:dyDescent="0.25">
      <c r="A27"/>
      <c r="B27" s="39"/>
      <c r="C27" s="40" t="s">
        <v>56</v>
      </c>
      <c r="D27" s="41">
        <v>2568.35</v>
      </c>
      <c r="E27" s="41">
        <v>2933.63</v>
      </c>
      <c r="F27" s="41">
        <v>3739.82</v>
      </c>
      <c r="G27" s="41">
        <v>0</v>
      </c>
      <c r="H27" s="41">
        <v>0</v>
      </c>
      <c r="I27" s="41">
        <v>57.36</v>
      </c>
      <c r="J27" s="41">
        <v>526.4</v>
      </c>
      <c r="K27" s="41">
        <v>50438.21</v>
      </c>
      <c r="L27" s="41">
        <v>2298.0700000000002</v>
      </c>
      <c r="M27" s="41">
        <v>1445.78</v>
      </c>
      <c r="N27" s="41">
        <v>0</v>
      </c>
      <c r="O27" s="41">
        <v>871.25</v>
      </c>
      <c r="P27" s="41">
        <v>4930.92</v>
      </c>
      <c r="Q27" s="41">
        <v>0</v>
      </c>
      <c r="R27" s="41">
        <v>321.75</v>
      </c>
      <c r="S27" s="41">
        <v>0</v>
      </c>
      <c r="T27" s="41">
        <v>6.25</v>
      </c>
      <c r="U27" s="41">
        <v>0</v>
      </c>
      <c r="V27" s="226">
        <v>0</v>
      </c>
      <c r="W27" s="42">
        <f t="shared" si="3"/>
        <v>70137.789999999994</v>
      </c>
    </row>
    <row r="28" spans="1:24" ht="16.5" customHeight="1" x14ac:dyDescent="0.25">
      <c r="A28"/>
      <c r="B28" s="39"/>
      <c r="C28" s="40" t="s">
        <v>57</v>
      </c>
      <c r="D28" s="41">
        <v>7527.25</v>
      </c>
      <c r="E28" s="41">
        <v>8503.99</v>
      </c>
      <c r="F28" s="41">
        <v>6785.72</v>
      </c>
      <c r="G28" s="41">
        <v>0</v>
      </c>
      <c r="H28" s="41">
        <v>0</v>
      </c>
      <c r="I28" s="41">
        <v>38.5</v>
      </c>
      <c r="J28" s="41">
        <v>1307.58</v>
      </c>
      <c r="K28" s="41">
        <v>101575.97</v>
      </c>
      <c r="L28" s="41">
        <v>5885.8</v>
      </c>
      <c r="M28" s="41">
        <v>5095.01</v>
      </c>
      <c r="N28" s="41">
        <v>0</v>
      </c>
      <c r="O28" s="41">
        <v>2711.38</v>
      </c>
      <c r="P28" s="41">
        <v>55398.1</v>
      </c>
      <c r="Q28" s="41">
        <v>3</v>
      </c>
      <c r="R28" s="41">
        <v>925.26</v>
      </c>
      <c r="S28" s="41">
        <v>0</v>
      </c>
      <c r="T28" s="41">
        <v>6.5</v>
      </c>
      <c r="U28" s="41">
        <v>0</v>
      </c>
      <c r="V28" s="226">
        <v>0</v>
      </c>
      <c r="W28" s="42">
        <f t="shared" si="3"/>
        <v>195764.06000000003</v>
      </c>
    </row>
    <row r="29" spans="1:24" ht="15.75" customHeight="1" x14ac:dyDescent="0.25">
      <c r="A29"/>
      <c r="B29" s="39"/>
      <c r="C29" s="40" t="s">
        <v>58</v>
      </c>
      <c r="D29" s="41">
        <v>10396.83</v>
      </c>
      <c r="E29" s="41">
        <v>12436.04</v>
      </c>
      <c r="F29" s="41">
        <v>12033.09</v>
      </c>
      <c r="G29" s="41">
        <v>0</v>
      </c>
      <c r="H29" s="41">
        <v>6.25</v>
      </c>
      <c r="I29" s="41">
        <v>65.17</v>
      </c>
      <c r="J29" s="41">
        <v>2124.9</v>
      </c>
      <c r="K29" s="41">
        <v>112773.7</v>
      </c>
      <c r="L29" s="41">
        <v>3625.34</v>
      </c>
      <c r="M29" s="41">
        <v>4449.58</v>
      </c>
      <c r="N29" s="41">
        <v>0</v>
      </c>
      <c r="O29" s="41">
        <v>2201.7399999999998</v>
      </c>
      <c r="P29" s="41">
        <v>16744.27</v>
      </c>
      <c r="Q29" s="41">
        <v>5</v>
      </c>
      <c r="R29" s="41">
        <v>313.63</v>
      </c>
      <c r="S29" s="41">
        <v>0</v>
      </c>
      <c r="T29" s="41">
        <v>8</v>
      </c>
      <c r="U29" s="41">
        <v>0</v>
      </c>
      <c r="V29" s="226">
        <v>0</v>
      </c>
      <c r="W29" s="42">
        <f t="shared" si="3"/>
        <v>177183.53999999998</v>
      </c>
    </row>
    <row r="30" spans="1:24" s="44" customFormat="1" ht="16.5" customHeight="1" x14ac:dyDescent="0.3">
      <c r="A30"/>
      <c r="B30" s="39"/>
      <c r="C30" s="40" t="s">
        <v>59</v>
      </c>
      <c r="D30" s="41">
        <v>1559.31</v>
      </c>
      <c r="E30" s="41">
        <v>1790.92</v>
      </c>
      <c r="F30" s="41">
        <v>3090.55</v>
      </c>
      <c r="G30" s="41">
        <v>0</v>
      </c>
      <c r="H30" s="41">
        <v>0</v>
      </c>
      <c r="I30" s="41">
        <v>20.5</v>
      </c>
      <c r="J30" s="41">
        <v>127.31</v>
      </c>
      <c r="K30" s="41">
        <v>25597.53</v>
      </c>
      <c r="L30" s="41">
        <v>1289.93</v>
      </c>
      <c r="M30" s="41">
        <v>1051.06</v>
      </c>
      <c r="N30" s="41">
        <v>0</v>
      </c>
      <c r="O30" s="41">
        <v>474.91</v>
      </c>
      <c r="P30" s="41">
        <v>1025.3599999999999</v>
      </c>
      <c r="Q30" s="41">
        <v>0</v>
      </c>
      <c r="R30" s="41">
        <v>348.45</v>
      </c>
      <c r="S30" s="41">
        <v>0</v>
      </c>
      <c r="T30" s="41">
        <v>0</v>
      </c>
      <c r="U30" s="41">
        <v>0</v>
      </c>
      <c r="V30" s="226">
        <v>0</v>
      </c>
      <c r="W30" s="42">
        <f t="shared" si="3"/>
        <v>36375.829999999994</v>
      </c>
      <c r="X30" s="45"/>
    </row>
    <row r="31" spans="1:24" ht="16.5" customHeight="1" x14ac:dyDescent="0.25">
      <c r="A31"/>
      <c r="B31" s="39"/>
      <c r="C31" s="40" t="s">
        <v>60</v>
      </c>
      <c r="D31" s="41">
        <v>3216.45</v>
      </c>
      <c r="E31" s="41">
        <v>4370.75</v>
      </c>
      <c r="F31" s="41">
        <v>1183.25</v>
      </c>
      <c r="G31" s="41">
        <v>1</v>
      </c>
      <c r="H31" s="41">
        <v>0</v>
      </c>
      <c r="I31" s="41">
        <v>47.34</v>
      </c>
      <c r="J31" s="41">
        <v>705.99</v>
      </c>
      <c r="K31" s="41">
        <v>63579.72</v>
      </c>
      <c r="L31" s="41">
        <v>5028.49</v>
      </c>
      <c r="M31" s="41">
        <v>1453.75</v>
      </c>
      <c r="N31" s="41">
        <v>0</v>
      </c>
      <c r="O31" s="41">
        <v>1656.5</v>
      </c>
      <c r="P31" s="41">
        <v>20843.37</v>
      </c>
      <c r="Q31" s="41">
        <v>17</v>
      </c>
      <c r="R31" s="41">
        <v>395.66</v>
      </c>
      <c r="S31" s="41">
        <v>0</v>
      </c>
      <c r="T31" s="41">
        <v>9.5</v>
      </c>
      <c r="U31" s="41">
        <v>0</v>
      </c>
      <c r="V31" s="226">
        <v>0</v>
      </c>
      <c r="W31" s="42">
        <f t="shared" si="3"/>
        <v>102508.77</v>
      </c>
    </row>
    <row r="32" spans="1:24" ht="16.5" customHeight="1" x14ac:dyDescent="0.25">
      <c r="A32"/>
      <c r="B32" s="39"/>
      <c r="C32" s="40" t="s">
        <v>61</v>
      </c>
      <c r="D32" s="41">
        <v>3008.65</v>
      </c>
      <c r="E32" s="41">
        <v>3825.89</v>
      </c>
      <c r="F32" s="41">
        <v>1872.42</v>
      </c>
      <c r="G32" s="41">
        <v>0</v>
      </c>
      <c r="H32" s="41">
        <v>0</v>
      </c>
      <c r="I32" s="41">
        <v>30.5</v>
      </c>
      <c r="J32" s="41">
        <v>438.54</v>
      </c>
      <c r="K32" s="41">
        <v>46157.17</v>
      </c>
      <c r="L32" s="41">
        <v>2853.82</v>
      </c>
      <c r="M32" s="41">
        <v>3050.72</v>
      </c>
      <c r="N32" s="41">
        <v>0</v>
      </c>
      <c r="O32" s="41">
        <v>796.25</v>
      </c>
      <c r="P32" s="41">
        <v>6830.42</v>
      </c>
      <c r="Q32" s="41">
        <v>15</v>
      </c>
      <c r="R32" s="41">
        <v>457.36</v>
      </c>
      <c r="S32" s="41">
        <v>0</v>
      </c>
      <c r="T32" s="41">
        <v>6</v>
      </c>
      <c r="U32" s="41">
        <v>0</v>
      </c>
      <c r="V32" s="226">
        <v>0</v>
      </c>
      <c r="W32" s="42">
        <f t="shared" si="3"/>
        <v>69342.740000000005</v>
      </c>
    </row>
    <row r="33" spans="1:24" ht="23.25" customHeight="1" x14ac:dyDescent="0.25">
      <c r="A33"/>
      <c r="B33" s="39" t="s">
        <v>62</v>
      </c>
      <c r="C33" s="43" t="s">
        <v>63</v>
      </c>
      <c r="D33" s="37">
        <v>50.79</v>
      </c>
      <c r="E33" s="37">
        <v>94.78</v>
      </c>
      <c r="F33" s="37">
        <v>3132.73</v>
      </c>
      <c r="G33" s="37">
        <v>0</v>
      </c>
      <c r="H33" s="37">
        <v>0</v>
      </c>
      <c r="I33" s="37">
        <v>336.75</v>
      </c>
      <c r="J33" s="37">
        <v>390.96</v>
      </c>
      <c r="K33" s="37">
        <v>51221.88</v>
      </c>
      <c r="L33" s="37">
        <v>4463.91</v>
      </c>
      <c r="M33" s="37">
        <v>1027.82</v>
      </c>
      <c r="N33" s="37">
        <v>0</v>
      </c>
      <c r="O33" s="37">
        <v>22</v>
      </c>
      <c r="P33" s="37">
        <v>0</v>
      </c>
      <c r="Q33" s="37">
        <v>0</v>
      </c>
      <c r="R33" s="37">
        <v>451.5</v>
      </c>
      <c r="S33" s="37">
        <v>0</v>
      </c>
      <c r="T33" s="37">
        <v>0</v>
      </c>
      <c r="U33" s="37">
        <v>442.02</v>
      </c>
      <c r="V33" s="225">
        <v>0</v>
      </c>
      <c r="W33" s="38">
        <f t="shared" si="3"/>
        <v>61635.14</v>
      </c>
    </row>
    <row r="34" spans="1:24" ht="23.25" customHeight="1" x14ac:dyDescent="0.3">
      <c r="A34" s="44"/>
      <c r="B34" s="39" t="s">
        <v>64</v>
      </c>
      <c r="C34" s="43" t="s">
        <v>65</v>
      </c>
      <c r="D34" s="37">
        <v>7867.3499999999995</v>
      </c>
      <c r="E34" s="37">
        <v>9133.59</v>
      </c>
      <c r="F34" s="37">
        <v>8092.76</v>
      </c>
      <c r="G34" s="37">
        <v>0</v>
      </c>
      <c r="H34" s="37">
        <v>10.63</v>
      </c>
      <c r="I34" s="37">
        <v>446.67</v>
      </c>
      <c r="J34" s="37">
        <v>674.88</v>
      </c>
      <c r="K34" s="37">
        <v>120154.54</v>
      </c>
      <c r="L34" s="37">
        <v>6484.42</v>
      </c>
      <c r="M34" s="37">
        <v>6888.07</v>
      </c>
      <c r="N34" s="37">
        <v>66</v>
      </c>
      <c r="O34" s="37">
        <v>2375.9699999999998</v>
      </c>
      <c r="P34" s="37">
        <v>4314.3599999999997</v>
      </c>
      <c r="Q34" s="37">
        <v>500.9</v>
      </c>
      <c r="R34" s="37">
        <v>434.5</v>
      </c>
      <c r="S34" s="37">
        <v>0</v>
      </c>
      <c r="T34" s="37">
        <v>9.25</v>
      </c>
      <c r="U34" s="37">
        <v>502.1</v>
      </c>
      <c r="V34" s="37">
        <f t="shared" ref="V34" si="4">SUM(V35:V36)</f>
        <v>0</v>
      </c>
      <c r="W34" s="38">
        <f>SUM(W35:W36)</f>
        <v>167955.99000000002</v>
      </c>
    </row>
    <row r="35" spans="1:24" ht="16.5" customHeight="1" x14ac:dyDescent="0.25">
      <c r="A35"/>
      <c r="B35" s="39"/>
      <c r="C35" s="40" t="s">
        <v>66</v>
      </c>
      <c r="D35" s="41">
        <v>227.61</v>
      </c>
      <c r="E35" s="41">
        <v>181.01</v>
      </c>
      <c r="F35" s="41">
        <v>1277</v>
      </c>
      <c r="G35" s="41">
        <v>0</v>
      </c>
      <c r="H35" s="41">
        <v>0</v>
      </c>
      <c r="I35" s="41">
        <v>113</v>
      </c>
      <c r="J35" s="41">
        <v>0</v>
      </c>
      <c r="K35" s="41">
        <v>5474.76</v>
      </c>
      <c r="L35" s="41">
        <v>979.89</v>
      </c>
      <c r="M35" s="41">
        <v>0</v>
      </c>
      <c r="N35" s="41">
        <v>0</v>
      </c>
      <c r="O35" s="41">
        <v>67</v>
      </c>
      <c r="P35" s="41">
        <v>0</v>
      </c>
      <c r="Q35" s="41">
        <v>1.26</v>
      </c>
      <c r="R35" s="41">
        <v>10.5</v>
      </c>
      <c r="S35" s="41">
        <v>0</v>
      </c>
      <c r="T35" s="41">
        <v>0</v>
      </c>
      <c r="U35" s="41">
        <v>294.32</v>
      </c>
      <c r="V35" s="226">
        <v>0</v>
      </c>
      <c r="W35" s="42">
        <f t="shared" ref="W35:W36" si="5">SUM(D35:V35)</f>
        <v>8626.35</v>
      </c>
    </row>
    <row r="36" spans="1:24" ht="27.6" x14ac:dyDescent="0.25">
      <c r="A36"/>
      <c r="B36" s="39"/>
      <c r="C36" s="40" t="s">
        <v>67</v>
      </c>
      <c r="D36" s="41">
        <v>7639.74</v>
      </c>
      <c r="E36" s="41">
        <v>8952.58</v>
      </c>
      <c r="F36" s="41">
        <v>6815.76</v>
      </c>
      <c r="G36" s="41">
        <v>0</v>
      </c>
      <c r="H36" s="41">
        <v>10.63</v>
      </c>
      <c r="I36" s="41">
        <v>333.67</v>
      </c>
      <c r="J36" s="41">
        <v>674.88</v>
      </c>
      <c r="K36" s="41">
        <v>114679.78</v>
      </c>
      <c r="L36" s="41">
        <v>5504.53</v>
      </c>
      <c r="M36" s="41">
        <v>6888.07</v>
      </c>
      <c r="N36" s="41">
        <v>66</v>
      </c>
      <c r="O36" s="41">
        <v>2308.9699999999998</v>
      </c>
      <c r="P36" s="41">
        <v>4314.3599999999997</v>
      </c>
      <c r="Q36" s="41">
        <v>499.64</v>
      </c>
      <c r="R36" s="41">
        <v>424</v>
      </c>
      <c r="S36" s="41">
        <v>0</v>
      </c>
      <c r="T36" s="41">
        <v>9.25</v>
      </c>
      <c r="U36" s="41">
        <v>207.78</v>
      </c>
      <c r="V36" s="226">
        <v>0</v>
      </c>
      <c r="W36" s="42">
        <f t="shared" si="5"/>
        <v>159329.64000000001</v>
      </c>
    </row>
    <row r="37" spans="1:24" s="44" customFormat="1" ht="23.25" customHeight="1" x14ac:dyDescent="0.3">
      <c r="A37"/>
      <c r="B37" s="39" t="s">
        <v>68</v>
      </c>
      <c r="C37" s="43" t="s">
        <v>69</v>
      </c>
      <c r="D37" s="37">
        <v>48671.02</v>
      </c>
      <c r="E37" s="37">
        <v>69695.429999999993</v>
      </c>
      <c r="F37" s="37">
        <v>8196.44</v>
      </c>
      <c r="G37" s="37">
        <v>35.75</v>
      </c>
      <c r="H37" s="37">
        <v>0</v>
      </c>
      <c r="I37" s="37">
        <v>236.75</v>
      </c>
      <c r="J37" s="37">
        <v>6353.7</v>
      </c>
      <c r="K37" s="37">
        <v>940211.39</v>
      </c>
      <c r="L37" s="37">
        <v>36784.199999999997</v>
      </c>
      <c r="M37" s="37">
        <v>75407.509999999995</v>
      </c>
      <c r="N37" s="37">
        <v>2</v>
      </c>
      <c r="O37" s="37">
        <v>26860.14</v>
      </c>
      <c r="P37" s="37">
        <v>160235.78</v>
      </c>
      <c r="Q37" s="37">
        <v>182103.785</v>
      </c>
      <c r="R37" s="37">
        <v>2931.15</v>
      </c>
      <c r="S37" s="37">
        <v>0</v>
      </c>
      <c r="T37" s="37">
        <v>39.25</v>
      </c>
      <c r="U37" s="37">
        <v>0</v>
      </c>
      <c r="V37" s="225">
        <v>0</v>
      </c>
      <c r="W37" s="38">
        <f>SUM(D37:V37)</f>
        <v>1557764.2949999997</v>
      </c>
      <c r="X37" s="45"/>
    </row>
    <row r="38" spans="1:24" ht="23.25" customHeight="1" x14ac:dyDescent="0.3">
      <c r="A38" s="44"/>
      <c r="B38" s="39" t="s">
        <v>70</v>
      </c>
      <c r="C38" s="43" t="s">
        <v>71</v>
      </c>
      <c r="D38" s="37">
        <v>37226.589999999997</v>
      </c>
      <c r="E38" s="37">
        <v>46071.979999999996</v>
      </c>
      <c r="F38" s="37">
        <v>22747.59</v>
      </c>
      <c r="G38" s="37">
        <v>13.23</v>
      </c>
      <c r="H38" s="37">
        <v>5</v>
      </c>
      <c r="I38" s="37">
        <v>574.37</v>
      </c>
      <c r="J38" s="37">
        <v>14112.98</v>
      </c>
      <c r="K38" s="37">
        <v>2137485.5499999998</v>
      </c>
      <c r="L38" s="37">
        <v>174146.16999999998</v>
      </c>
      <c r="M38" s="37">
        <v>54777.9</v>
      </c>
      <c r="N38" s="37">
        <v>73.83</v>
      </c>
      <c r="O38" s="37">
        <v>42098.03</v>
      </c>
      <c r="P38" s="37">
        <v>45058.22</v>
      </c>
      <c r="Q38" s="37">
        <v>1363.63</v>
      </c>
      <c r="R38" s="37">
        <v>10227.84</v>
      </c>
      <c r="S38" s="37">
        <v>0</v>
      </c>
      <c r="T38" s="37">
        <v>75.650000000000006</v>
      </c>
      <c r="U38" s="37">
        <v>0</v>
      </c>
      <c r="V38" s="37">
        <f>SUM(V39:V40)</f>
        <v>0</v>
      </c>
      <c r="W38" s="38">
        <f>SUM(W39:W40)</f>
        <v>2586058.56</v>
      </c>
    </row>
    <row r="39" spans="1:24" s="47" customFormat="1" ht="16.5" customHeight="1" x14ac:dyDescent="0.3">
      <c r="A39"/>
      <c r="B39" s="39"/>
      <c r="C39" s="40" t="s">
        <v>246</v>
      </c>
      <c r="D39" s="41">
        <v>20432.36</v>
      </c>
      <c r="E39" s="41">
        <v>26662.53</v>
      </c>
      <c r="F39" s="41">
        <v>7498.97</v>
      </c>
      <c r="G39" s="41">
        <v>13.23</v>
      </c>
      <c r="H39" s="41">
        <v>4</v>
      </c>
      <c r="I39" s="41">
        <v>161.85</v>
      </c>
      <c r="J39" s="41">
        <v>6135.02</v>
      </c>
      <c r="K39" s="41">
        <v>619581.27</v>
      </c>
      <c r="L39" s="41">
        <v>60073.95</v>
      </c>
      <c r="M39" s="41">
        <v>19784.11</v>
      </c>
      <c r="N39" s="41">
        <v>0</v>
      </c>
      <c r="O39" s="41">
        <v>10703.45</v>
      </c>
      <c r="P39" s="41">
        <v>26190.09</v>
      </c>
      <c r="Q39" s="41">
        <v>938.48</v>
      </c>
      <c r="R39" s="41">
        <v>4492.79</v>
      </c>
      <c r="S39" s="41">
        <v>0</v>
      </c>
      <c r="T39" s="41">
        <v>45.42</v>
      </c>
      <c r="U39" s="41">
        <v>0</v>
      </c>
      <c r="V39" s="226">
        <v>0</v>
      </c>
      <c r="W39" s="42">
        <f t="shared" ref="W39:W40" si="6">SUM(D39:V39)</f>
        <v>802717.5199999999</v>
      </c>
      <c r="X39" s="46"/>
    </row>
    <row r="40" spans="1:24" ht="16.5" customHeight="1" x14ac:dyDescent="0.25">
      <c r="A40"/>
      <c r="B40" s="39"/>
      <c r="C40" s="40" t="s">
        <v>247</v>
      </c>
      <c r="D40" s="41">
        <v>16794.23</v>
      </c>
      <c r="E40" s="41">
        <v>19409.45</v>
      </c>
      <c r="F40" s="41">
        <v>15248.62</v>
      </c>
      <c r="G40" s="41">
        <v>0</v>
      </c>
      <c r="H40" s="41">
        <v>1</v>
      </c>
      <c r="I40" s="41">
        <v>412.52</v>
      </c>
      <c r="J40" s="41">
        <v>7977.96</v>
      </c>
      <c r="K40" s="41">
        <v>1517904.28</v>
      </c>
      <c r="L40" s="41">
        <v>114072.22</v>
      </c>
      <c r="M40" s="41">
        <v>34993.79</v>
      </c>
      <c r="N40" s="41">
        <v>73.83</v>
      </c>
      <c r="O40" s="41">
        <v>31394.58</v>
      </c>
      <c r="P40" s="41">
        <v>18868.13</v>
      </c>
      <c r="Q40" s="41">
        <v>425.15</v>
      </c>
      <c r="R40" s="41">
        <v>5735.05</v>
      </c>
      <c r="S40" s="41">
        <v>0</v>
      </c>
      <c r="T40" s="41">
        <v>30.23</v>
      </c>
      <c r="U40" s="41">
        <v>0</v>
      </c>
      <c r="V40" s="226">
        <v>0</v>
      </c>
      <c r="W40" s="42">
        <f t="shared" si="6"/>
        <v>1783341.04</v>
      </c>
    </row>
    <row r="41" spans="1:24" ht="23.25" customHeight="1" x14ac:dyDescent="0.3">
      <c r="A41" s="44"/>
      <c r="B41" s="39" t="s">
        <v>72</v>
      </c>
      <c r="C41" s="43" t="s">
        <v>73</v>
      </c>
      <c r="D41" s="37">
        <v>48086.53</v>
      </c>
      <c r="E41" s="37">
        <v>60755.11</v>
      </c>
      <c r="F41" s="37">
        <v>63655.23</v>
      </c>
      <c r="G41" s="37">
        <v>492.37</v>
      </c>
      <c r="H41" s="37">
        <v>16.57</v>
      </c>
      <c r="I41" s="37">
        <v>755.15</v>
      </c>
      <c r="J41" s="37">
        <v>7795.1299999999992</v>
      </c>
      <c r="K41" s="37">
        <v>995500.49</v>
      </c>
      <c r="L41" s="37">
        <v>52983.33</v>
      </c>
      <c r="M41" s="37">
        <v>53899.340000000004</v>
      </c>
      <c r="N41" s="37">
        <v>66</v>
      </c>
      <c r="O41" s="37">
        <v>18229.82</v>
      </c>
      <c r="P41" s="37">
        <v>73907.31</v>
      </c>
      <c r="Q41" s="37">
        <v>1569.91</v>
      </c>
      <c r="R41" s="37">
        <v>2969.63</v>
      </c>
      <c r="S41" s="37">
        <v>0</v>
      </c>
      <c r="T41" s="37">
        <v>44.86</v>
      </c>
      <c r="U41" s="37">
        <v>102.76</v>
      </c>
      <c r="V41" s="37">
        <f t="shared" ref="V41" si="7">SUM(V42:V44)</f>
        <v>0</v>
      </c>
      <c r="W41" s="38">
        <f>SUM(W42:W44)</f>
        <v>1380829.54</v>
      </c>
    </row>
    <row r="42" spans="1:24" ht="16.5" customHeight="1" x14ac:dyDescent="0.25">
      <c r="A42"/>
      <c r="B42" s="39"/>
      <c r="C42" s="40" t="s">
        <v>74</v>
      </c>
      <c r="D42" s="41">
        <v>32620.39</v>
      </c>
      <c r="E42" s="41">
        <v>43362.74</v>
      </c>
      <c r="F42" s="41">
        <v>38837.97</v>
      </c>
      <c r="G42" s="41">
        <v>492.36</v>
      </c>
      <c r="H42" s="41">
        <v>0</v>
      </c>
      <c r="I42" s="41">
        <v>472.18</v>
      </c>
      <c r="J42" s="41">
        <v>3987.24</v>
      </c>
      <c r="K42" s="41">
        <v>571845.73</v>
      </c>
      <c r="L42" s="41">
        <v>22389.45</v>
      </c>
      <c r="M42" s="41">
        <v>34894.1</v>
      </c>
      <c r="N42" s="41">
        <v>66</v>
      </c>
      <c r="O42" s="41">
        <v>9613.42</v>
      </c>
      <c r="P42" s="41">
        <v>61958.68</v>
      </c>
      <c r="Q42" s="41">
        <v>1385.21</v>
      </c>
      <c r="R42" s="41">
        <v>1283.27</v>
      </c>
      <c r="S42" s="41">
        <v>0</v>
      </c>
      <c r="T42" s="41">
        <v>24.93</v>
      </c>
      <c r="U42" s="41">
        <v>0</v>
      </c>
      <c r="V42" s="226">
        <v>0</v>
      </c>
      <c r="W42" s="42">
        <f t="shared" ref="W42:W44" si="8">SUM(D42:V42)</f>
        <v>823233.67</v>
      </c>
    </row>
    <row r="43" spans="1:24" x14ac:dyDescent="0.25">
      <c r="A43"/>
      <c r="B43" s="39"/>
      <c r="C43" s="40" t="s">
        <v>75</v>
      </c>
      <c r="D43" s="41">
        <v>13657.42</v>
      </c>
      <c r="E43" s="41">
        <v>14905.4</v>
      </c>
      <c r="F43" s="41">
        <v>12658.39</v>
      </c>
      <c r="G43" s="41">
        <v>0</v>
      </c>
      <c r="H43" s="41">
        <v>16.57</v>
      </c>
      <c r="I43" s="41">
        <v>103.96</v>
      </c>
      <c r="J43" s="41">
        <v>3584.41</v>
      </c>
      <c r="K43" s="41">
        <v>290915.86</v>
      </c>
      <c r="L43" s="41">
        <v>21077.360000000001</v>
      </c>
      <c r="M43" s="41">
        <v>13055.84</v>
      </c>
      <c r="N43" s="41">
        <v>0</v>
      </c>
      <c r="O43" s="41">
        <v>8056.99</v>
      </c>
      <c r="P43" s="41">
        <v>8219.82</v>
      </c>
      <c r="Q43" s="41">
        <v>165.01</v>
      </c>
      <c r="R43" s="41">
        <v>1266.6099999999999</v>
      </c>
      <c r="S43" s="41">
        <v>0</v>
      </c>
      <c r="T43" s="41">
        <v>10.43</v>
      </c>
      <c r="U43" s="41">
        <v>102.76</v>
      </c>
      <c r="V43" s="226">
        <v>0</v>
      </c>
      <c r="W43" s="42">
        <f t="shared" si="8"/>
        <v>387796.83</v>
      </c>
    </row>
    <row r="44" spans="1:24" x14ac:dyDescent="0.25">
      <c r="A44"/>
      <c r="B44" s="39"/>
      <c r="C44" s="40" t="s">
        <v>76</v>
      </c>
      <c r="D44" s="41">
        <v>1808.72</v>
      </c>
      <c r="E44" s="41">
        <v>2486.9699999999998</v>
      </c>
      <c r="F44" s="41">
        <v>12158.87</v>
      </c>
      <c r="G44" s="41">
        <v>0.01</v>
      </c>
      <c r="H44" s="41">
        <v>0</v>
      </c>
      <c r="I44" s="41">
        <v>179.01</v>
      </c>
      <c r="J44" s="41">
        <v>223.48</v>
      </c>
      <c r="K44" s="41">
        <v>132738.9</v>
      </c>
      <c r="L44" s="41">
        <v>9516.52</v>
      </c>
      <c r="M44" s="41">
        <v>5949.4</v>
      </c>
      <c r="N44" s="41">
        <v>0</v>
      </c>
      <c r="O44" s="41">
        <v>559.41</v>
      </c>
      <c r="P44" s="41">
        <v>3728.81</v>
      </c>
      <c r="Q44" s="41">
        <v>19.690000000000001</v>
      </c>
      <c r="R44" s="41">
        <v>419.75</v>
      </c>
      <c r="S44" s="41">
        <v>0</v>
      </c>
      <c r="T44" s="41">
        <v>9.5</v>
      </c>
      <c r="U44" s="41">
        <v>0</v>
      </c>
      <c r="V44" s="226">
        <v>0</v>
      </c>
      <c r="W44" s="42">
        <f t="shared" si="8"/>
        <v>169799.03999999998</v>
      </c>
    </row>
    <row r="45" spans="1:24" ht="23.25" customHeight="1" x14ac:dyDescent="0.25">
      <c r="A45"/>
      <c r="B45" s="39" t="s">
        <v>77</v>
      </c>
      <c r="C45" s="43" t="s">
        <v>78</v>
      </c>
      <c r="D45" s="37">
        <v>20497.71</v>
      </c>
      <c r="E45" s="37">
        <v>28976.25</v>
      </c>
      <c r="F45" s="37">
        <v>1847.61</v>
      </c>
      <c r="G45" s="37">
        <v>0</v>
      </c>
      <c r="H45" s="37">
        <v>0</v>
      </c>
      <c r="I45" s="37">
        <v>78.64</v>
      </c>
      <c r="J45" s="37">
        <v>1641.78</v>
      </c>
      <c r="K45" s="37">
        <v>462064.09</v>
      </c>
      <c r="L45" s="37">
        <v>33936.11</v>
      </c>
      <c r="M45" s="37">
        <v>13207.52</v>
      </c>
      <c r="N45" s="37">
        <v>0</v>
      </c>
      <c r="O45" s="37">
        <v>20744.349999999999</v>
      </c>
      <c r="P45" s="37">
        <v>35238.17</v>
      </c>
      <c r="Q45" s="37">
        <v>259.52</v>
      </c>
      <c r="R45" s="37">
        <v>1356.34</v>
      </c>
      <c r="S45" s="37">
        <v>0</v>
      </c>
      <c r="T45" s="37">
        <v>5.0199999999999996</v>
      </c>
      <c r="U45" s="37">
        <v>0</v>
      </c>
      <c r="V45" s="225">
        <v>0</v>
      </c>
      <c r="W45" s="38">
        <f>SUM(D45:V45)</f>
        <v>619853.1100000001</v>
      </c>
    </row>
    <row r="46" spans="1:24" s="49" customFormat="1" ht="23.25" customHeight="1" x14ac:dyDescent="0.3">
      <c r="A46" s="44"/>
      <c r="B46" s="39" t="s">
        <v>79</v>
      </c>
      <c r="C46" s="43" t="s">
        <v>248</v>
      </c>
      <c r="D46" s="37">
        <v>182.33999999999997</v>
      </c>
      <c r="E46" s="37">
        <v>268.03999999999996</v>
      </c>
      <c r="F46" s="37">
        <v>693.44999999999993</v>
      </c>
      <c r="G46" s="37">
        <v>0</v>
      </c>
      <c r="H46" s="37">
        <v>0</v>
      </c>
      <c r="I46" s="37">
        <v>144</v>
      </c>
      <c r="J46" s="37">
        <v>216.43</v>
      </c>
      <c r="K46" s="37">
        <v>41960.479999999996</v>
      </c>
      <c r="L46" s="37">
        <v>5653.95</v>
      </c>
      <c r="M46" s="37">
        <v>173.5</v>
      </c>
      <c r="N46" s="37">
        <v>0</v>
      </c>
      <c r="O46" s="37">
        <v>444.51</v>
      </c>
      <c r="P46" s="37">
        <v>672.63</v>
      </c>
      <c r="Q46" s="37">
        <v>0</v>
      </c>
      <c r="R46" s="37">
        <v>413.1</v>
      </c>
      <c r="S46" s="37">
        <v>0</v>
      </c>
      <c r="T46" s="37">
        <v>7.47</v>
      </c>
      <c r="U46" s="37">
        <v>309</v>
      </c>
      <c r="V46" s="37">
        <f>SUM(V47:V48)</f>
        <v>0</v>
      </c>
      <c r="W46" s="38">
        <f>SUM(W47:W48)</f>
        <v>51138.900000000009</v>
      </c>
      <c r="X46" s="48"/>
    </row>
    <row r="47" spans="1:24" ht="16.5" customHeight="1" x14ac:dyDescent="0.25">
      <c r="A47"/>
      <c r="B47" s="39"/>
      <c r="C47" s="40" t="s">
        <v>249</v>
      </c>
      <c r="D47" s="41">
        <v>95.88</v>
      </c>
      <c r="E47" s="41">
        <v>137.41999999999999</v>
      </c>
      <c r="F47" s="41">
        <v>34.42</v>
      </c>
      <c r="G47" s="41">
        <v>0</v>
      </c>
      <c r="H47" s="41">
        <v>0</v>
      </c>
      <c r="I47" s="41">
        <v>12</v>
      </c>
      <c r="J47" s="41">
        <v>105.49</v>
      </c>
      <c r="K47" s="41">
        <v>15689.8</v>
      </c>
      <c r="L47" s="41">
        <v>2361.7399999999998</v>
      </c>
      <c r="M47" s="41">
        <v>94</v>
      </c>
      <c r="N47" s="41">
        <v>0</v>
      </c>
      <c r="O47" s="41">
        <v>241.13</v>
      </c>
      <c r="P47" s="41">
        <v>298.31</v>
      </c>
      <c r="Q47" s="41">
        <v>0</v>
      </c>
      <c r="R47" s="41">
        <v>138.83000000000001</v>
      </c>
      <c r="S47" s="41">
        <v>0</v>
      </c>
      <c r="T47" s="41">
        <v>6.22</v>
      </c>
      <c r="U47" s="41">
        <v>0</v>
      </c>
      <c r="V47" s="226">
        <v>0</v>
      </c>
      <c r="W47" s="42">
        <f t="shared" ref="W47:W52" si="9">SUM(D47:V47)</f>
        <v>19215.240000000005</v>
      </c>
    </row>
    <row r="48" spans="1:24" ht="16.5" customHeight="1" x14ac:dyDescent="0.25">
      <c r="A48"/>
      <c r="B48" s="39"/>
      <c r="C48" s="40" t="s">
        <v>250</v>
      </c>
      <c r="D48" s="41">
        <v>86.46</v>
      </c>
      <c r="E48" s="41">
        <v>130.62</v>
      </c>
      <c r="F48" s="41">
        <v>659.03</v>
      </c>
      <c r="G48" s="41">
        <v>0</v>
      </c>
      <c r="H48" s="41">
        <v>0</v>
      </c>
      <c r="I48" s="41">
        <v>132</v>
      </c>
      <c r="J48" s="41">
        <v>110.94</v>
      </c>
      <c r="K48" s="41">
        <v>26270.68</v>
      </c>
      <c r="L48" s="41">
        <v>3292.21</v>
      </c>
      <c r="M48" s="41">
        <v>79.5</v>
      </c>
      <c r="N48" s="41">
        <v>0</v>
      </c>
      <c r="O48" s="41">
        <v>203.38</v>
      </c>
      <c r="P48" s="41">
        <v>374.32</v>
      </c>
      <c r="Q48" s="41">
        <v>0</v>
      </c>
      <c r="R48" s="41">
        <v>274.27</v>
      </c>
      <c r="S48" s="41">
        <v>0</v>
      </c>
      <c r="T48" s="41">
        <v>1.25</v>
      </c>
      <c r="U48" s="41">
        <v>309</v>
      </c>
      <c r="V48" s="226">
        <v>0</v>
      </c>
      <c r="W48" s="42">
        <f t="shared" si="9"/>
        <v>31923.66</v>
      </c>
    </row>
    <row r="49" spans="1:23" ht="23.25" customHeight="1" x14ac:dyDescent="0.25">
      <c r="A49"/>
      <c r="B49" s="39" t="s">
        <v>81</v>
      </c>
      <c r="C49" s="43" t="s">
        <v>251</v>
      </c>
      <c r="D49" s="37">
        <v>318.95</v>
      </c>
      <c r="E49" s="37">
        <v>346.8</v>
      </c>
      <c r="F49" s="37">
        <v>2076.65</v>
      </c>
      <c r="G49" s="37">
        <v>9</v>
      </c>
      <c r="H49" s="37">
        <v>26</v>
      </c>
      <c r="I49" s="37">
        <v>195.5</v>
      </c>
      <c r="J49" s="37">
        <v>1947.33</v>
      </c>
      <c r="K49" s="37">
        <v>185381.29</v>
      </c>
      <c r="L49" s="37">
        <v>38084.159999999996</v>
      </c>
      <c r="M49" s="37">
        <v>1424.57</v>
      </c>
      <c r="N49" s="37">
        <v>64</v>
      </c>
      <c r="O49" s="37">
        <v>1890.09</v>
      </c>
      <c r="P49" s="37">
        <v>3555.18</v>
      </c>
      <c r="Q49" s="37">
        <v>4</v>
      </c>
      <c r="R49" s="37">
        <v>5562.44</v>
      </c>
      <c r="S49" s="37">
        <v>0</v>
      </c>
      <c r="T49" s="37">
        <v>20.61</v>
      </c>
      <c r="U49" s="37">
        <v>0</v>
      </c>
      <c r="V49" s="225">
        <v>0</v>
      </c>
      <c r="W49" s="38">
        <f t="shared" ref="W49" si="10">SUM(W50:W51)</f>
        <v>240906.56999999998</v>
      </c>
    </row>
    <row r="50" spans="1:23" ht="23.25" customHeight="1" x14ac:dyDescent="0.25">
      <c r="A50" s="240"/>
      <c r="B50" s="241"/>
      <c r="C50" s="40" t="s">
        <v>80</v>
      </c>
      <c r="D50" s="41">
        <v>149</v>
      </c>
      <c r="E50" s="41">
        <v>120.25</v>
      </c>
      <c r="F50" s="41">
        <v>1655.16</v>
      </c>
      <c r="G50" s="41">
        <v>0</v>
      </c>
      <c r="H50" s="41">
        <v>0</v>
      </c>
      <c r="I50" s="41">
        <v>47</v>
      </c>
      <c r="J50" s="41">
        <v>221.84</v>
      </c>
      <c r="K50" s="41">
        <v>43301</v>
      </c>
      <c r="L50" s="41">
        <v>4263.1000000000004</v>
      </c>
      <c r="M50" s="41">
        <v>667.17</v>
      </c>
      <c r="N50" s="41">
        <v>0</v>
      </c>
      <c r="O50" s="41">
        <v>350</v>
      </c>
      <c r="P50" s="41">
        <v>231</v>
      </c>
      <c r="Q50" s="41">
        <v>0</v>
      </c>
      <c r="R50" s="41">
        <v>155</v>
      </c>
      <c r="S50" s="41">
        <v>0</v>
      </c>
      <c r="T50" s="41">
        <v>0</v>
      </c>
      <c r="U50" s="41">
        <v>0</v>
      </c>
      <c r="V50" s="226"/>
      <c r="W50" s="42">
        <f>SUM(D50:V50)</f>
        <v>51160.52</v>
      </c>
    </row>
    <row r="51" spans="1:23" ht="23.25" customHeight="1" x14ac:dyDescent="0.25">
      <c r="A51" s="240"/>
      <c r="B51" s="241"/>
      <c r="C51" s="40" t="s">
        <v>252</v>
      </c>
      <c r="D51" s="41">
        <v>169.95</v>
      </c>
      <c r="E51" s="41">
        <v>226.55</v>
      </c>
      <c r="F51" s="41">
        <v>421.49</v>
      </c>
      <c r="G51" s="41">
        <v>9</v>
      </c>
      <c r="H51" s="41">
        <v>26</v>
      </c>
      <c r="I51" s="41">
        <v>148.5</v>
      </c>
      <c r="J51" s="41">
        <v>1725.49</v>
      </c>
      <c r="K51" s="41">
        <v>142080.29</v>
      </c>
      <c r="L51" s="41">
        <v>33821.06</v>
      </c>
      <c r="M51" s="41">
        <v>757.4</v>
      </c>
      <c r="N51" s="41">
        <v>64</v>
      </c>
      <c r="O51" s="41">
        <v>1540.09</v>
      </c>
      <c r="P51" s="41">
        <v>3324.18</v>
      </c>
      <c r="Q51" s="41">
        <v>4</v>
      </c>
      <c r="R51" s="41">
        <v>5407.44</v>
      </c>
      <c r="S51" s="41">
        <v>0</v>
      </c>
      <c r="T51" s="41">
        <v>20.61</v>
      </c>
      <c r="U51" s="41">
        <v>0</v>
      </c>
      <c r="V51" s="226"/>
      <c r="W51" s="42">
        <f>SUM(D51:U51)</f>
        <v>189746.05</v>
      </c>
    </row>
    <row r="52" spans="1:23" ht="23.25" customHeight="1" x14ac:dyDescent="0.25">
      <c r="A52"/>
      <c r="B52" s="39" t="s">
        <v>83</v>
      </c>
      <c r="C52" s="43" t="s">
        <v>82</v>
      </c>
      <c r="D52" s="37">
        <v>278.95</v>
      </c>
      <c r="E52" s="37">
        <v>299.38</v>
      </c>
      <c r="F52" s="37">
        <v>813.08</v>
      </c>
      <c r="G52" s="37">
        <v>0</v>
      </c>
      <c r="H52" s="37">
        <v>13</v>
      </c>
      <c r="I52" s="37">
        <v>930.46</v>
      </c>
      <c r="J52" s="37">
        <v>2236.96</v>
      </c>
      <c r="K52" s="37">
        <v>384699.58</v>
      </c>
      <c r="L52" s="37">
        <v>42154.89</v>
      </c>
      <c r="M52" s="37">
        <v>2427.77</v>
      </c>
      <c r="N52" s="37">
        <v>0</v>
      </c>
      <c r="O52" s="37">
        <v>1747.26</v>
      </c>
      <c r="P52" s="37">
        <v>372.26</v>
      </c>
      <c r="Q52" s="37">
        <v>80</v>
      </c>
      <c r="R52" s="37">
        <v>3275.13</v>
      </c>
      <c r="S52" s="37">
        <v>0</v>
      </c>
      <c r="T52" s="37">
        <v>39</v>
      </c>
      <c r="U52" s="37">
        <v>0</v>
      </c>
      <c r="V52" s="225">
        <v>0</v>
      </c>
      <c r="W52" s="38">
        <f t="shared" si="9"/>
        <v>439367.72000000009</v>
      </c>
    </row>
    <row r="53" spans="1:23" ht="23.25" customHeight="1" x14ac:dyDescent="0.3">
      <c r="A53" s="44"/>
      <c r="B53" s="39" t="s">
        <v>84</v>
      </c>
      <c r="C53" s="43" t="s">
        <v>85</v>
      </c>
      <c r="D53" s="37">
        <v>2199.27</v>
      </c>
      <c r="E53" s="37">
        <v>2721.83</v>
      </c>
      <c r="F53" s="37">
        <v>939.9</v>
      </c>
      <c r="G53" s="37">
        <v>0</v>
      </c>
      <c r="H53" s="37">
        <v>0</v>
      </c>
      <c r="I53" s="37">
        <v>178.63</v>
      </c>
      <c r="J53" s="37">
        <v>506.86</v>
      </c>
      <c r="K53" s="37">
        <v>81831.259999999995</v>
      </c>
      <c r="L53" s="37">
        <v>9077.57</v>
      </c>
      <c r="M53" s="37">
        <v>2445.0100000000002</v>
      </c>
      <c r="N53" s="37">
        <v>0</v>
      </c>
      <c r="O53" s="37">
        <v>890.11</v>
      </c>
      <c r="P53" s="37">
        <v>849.17</v>
      </c>
      <c r="Q53" s="37">
        <v>530.16999999999996</v>
      </c>
      <c r="R53" s="37">
        <v>573.79</v>
      </c>
      <c r="S53" s="37">
        <v>0</v>
      </c>
      <c r="T53" s="37">
        <v>14.25</v>
      </c>
      <c r="U53" s="37">
        <v>6</v>
      </c>
      <c r="V53" s="37" t="e">
        <f>SUM(#REF!)</f>
        <v>#REF!</v>
      </c>
      <c r="W53" s="38">
        <f>SUM(D53:U53)</f>
        <v>102763.81999999999</v>
      </c>
    </row>
    <row r="54" spans="1:23" ht="23.25" customHeight="1" x14ac:dyDescent="0.3">
      <c r="A54" s="44"/>
      <c r="B54" s="39" t="s">
        <v>87</v>
      </c>
      <c r="C54" s="43" t="s">
        <v>85</v>
      </c>
      <c r="D54" s="37">
        <v>2175.37</v>
      </c>
      <c r="E54" s="37">
        <v>3140.05</v>
      </c>
      <c r="F54" s="37">
        <v>2440.1699999999996</v>
      </c>
      <c r="G54" s="37">
        <v>0</v>
      </c>
      <c r="H54" s="37">
        <v>2</v>
      </c>
      <c r="I54" s="37">
        <v>614.75</v>
      </c>
      <c r="J54" s="37">
        <v>4567.6500000000005</v>
      </c>
      <c r="K54" s="37">
        <v>434361.67999999993</v>
      </c>
      <c r="L54" s="37">
        <v>96598.73000000001</v>
      </c>
      <c r="M54" s="37">
        <v>4742.4800000000005</v>
      </c>
      <c r="N54" s="37">
        <v>0</v>
      </c>
      <c r="O54" s="37">
        <v>8184.1</v>
      </c>
      <c r="P54" s="37">
        <v>13882.24</v>
      </c>
      <c r="Q54" s="37">
        <v>222.2</v>
      </c>
      <c r="R54" s="37">
        <v>15874.210000000001</v>
      </c>
      <c r="S54" s="37">
        <v>0</v>
      </c>
      <c r="T54" s="37">
        <v>52.29</v>
      </c>
      <c r="U54" s="37">
        <v>95.47</v>
      </c>
      <c r="V54" s="37">
        <f>SUM(V55:V56)</f>
        <v>0</v>
      </c>
      <c r="W54" s="38">
        <f>SUM(W55:W59)</f>
        <v>586953.39</v>
      </c>
    </row>
    <row r="55" spans="1:23" ht="16.5" customHeight="1" x14ac:dyDescent="0.25">
      <c r="A55"/>
      <c r="B55" s="39"/>
      <c r="C55" s="40" t="s">
        <v>86</v>
      </c>
      <c r="D55" s="41">
        <v>762.48</v>
      </c>
      <c r="E55" s="41">
        <v>1028.8900000000001</v>
      </c>
      <c r="F55" s="41">
        <v>661.06</v>
      </c>
      <c r="G55" s="41">
        <v>0</v>
      </c>
      <c r="H55" s="41">
        <v>0</v>
      </c>
      <c r="I55" s="41">
        <v>419</v>
      </c>
      <c r="J55" s="41">
        <v>1907.41</v>
      </c>
      <c r="K55" s="41">
        <v>227750.66</v>
      </c>
      <c r="L55" s="41">
        <v>50531.16</v>
      </c>
      <c r="M55" s="41">
        <v>1722.98</v>
      </c>
      <c r="N55" s="41">
        <v>0</v>
      </c>
      <c r="O55" s="41">
        <v>3412.37</v>
      </c>
      <c r="P55" s="41">
        <v>1195.02</v>
      </c>
      <c r="Q55" s="41">
        <v>2</v>
      </c>
      <c r="R55" s="41">
        <v>9330.4500000000007</v>
      </c>
      <c r="S55" s="41">
        <v>0</v>
      </c>
      <c r="T55" s="41">
        <v>14.5</v>
      </c>
      <c r="U55" s="41">
        <v>0</v>
      </c>
      <c r="V55" s="226">
        <v>0</v>
      </c>
      <c r="W55" s="42">
        <f t="shared" ref="W55:W56" si="11">SUM(D55:V55)</f>
        <v>298737.98000000004</v>
      </c>
    </row>
    <row r="56" spans="1:23" ht="16.5" customHeight="1" x14ac:dyDescent="0.25">
      <c r="A56"/>
      <c r="B56" s="39"/>
      <c r="C56" s="40" t="s">
        <v>253</v>
      </c>
      <c r="D56" s="41">
        <v>788.91</v>
      </c>
      <c r="E56" s="41">
        <v>1167.8699999999999</v>
      </c>
      <c r="F56" s="41">
        <v>887.23</v>
      </c>
      <c r="G56" s="41">
        <v>0</v>
      </c>
      <c r="H56" s="41">
        <v>2</v>
      </c>
      <c r="I56" s="41">
        <v>152</v>
      </c>
      <c r="J56" s="41">
        <v>1526.03</v>
      </c>
      <c r="K56" s="41">
        <v>110793.33</v>
      </c>
      <c r="L56" s="41">
        <v>19362.849999999999</v>
      </c>
      <c r="M56" s="41">
        <v>1813.31</v>
      </c>
      <c r="N56" s="41">
        <v>0</v>
      </c>
      <c r="O56" s="41">
        <v>3513.32</v>
      </c>
      <c r="P56" s="41">
        <v>8552.16</v>
      </c>
      <c r="Q56" s="41">
        <v>217.2</v>
      </c>
      <c r="R56" s="41">
        <v>3706.18</v>
      </c>
      <c r="S56" s="41">
        <v>0</v>
      </c>
      <c r="T56" s="41">
        <v>25.19</v>
      </c>
      <c r="U56" s="41">
        <v>83.97</v>
      </c>
      <c r="V56" s="226">
        <v>0</v>
      </c>
      <c r="W56" s="42">
        <f t="shared" si="11"/>
        <v>152591.55000000002</v>
      </c>
    </row>
    <row r="57" spans="1:23" x14ac:dyDescent="0.25">
      <c r="A57"/>
      <c r="B57" s="26"/>
      <c r="C57" s="40" t="s">
        <v>254</v>
      </c>
      <c r="D57" s="41">
        <v>149.33000000000001</v>
      </c>
      <c r="E57" s="41">
        <v>269.93</v>
      </c>
      <c r="F57" s="41">
        <v>765.45</v>
      </c>
      <c r="G57" s="41">
        <v>0</v>
      </c>
      <c r="H57" s="41">
        <v>0</v>
      </c>
      <c r="I57" s="41">
        <v>10.5</v>
      </c>
      <c r="J57" s="41">
        <v>593.32000000000005</v>
      </c>
      <c r="K57" s="41">
        <v>42843.97</v>
      </c>
      <c r="L57" s="41">
        <v>12793.96</v>
      </c>
      <c r="M57" s="41">
        <v>390.65</v>
      </c>
      <c r="N57" s="41">
        <v>0</v>
      </c>
      <c r="O57" s="41">
        <v>243.65</v>
      </c>
      <c r="P57" s="41">
        <v>877.83</v>
      </c>
      <c r="Q57" s="41">
        <v>0</v>
      </c>
      <c r="R57" s="41">
        <v>1058.43</v>
      </c>
      <c r="S57" s="41">
        <v>0</v>
      </c>
      <c r="T57" s="41">
        <v>10.35</v>
      </c>
      <c r="U57" s="41">
        <v>11.5</v>
      </c>
      <c r="V57" s="226"/>
      <c r="W57" s="42">
        <f t="shared" ref="W57:W59" si="12">SUM(D57:U57)</f>
        <v>60018.87</v>
      </c>
    </row>
    <row r="58" spans="1:23" x14ac:dyDescent="0.25">
      <c r="A58"/>
      <c r="B58" s="39"/>
      <c r="C58" s="40" t="s">
        <v>255</v>
      </c>
      <c r="D58" s="41">
        <v>273.44</v>
      </c>
      <c r="E58" s="41">
        <v>381.13</v>
      </c>
      <c r="F58" s="41">
        <v>95.6</v>
      </c>
      <c r="G58" s="41">
        <v>0</v>
      </c>
      <c r="H58" s="41">
        <v>0</v>
      </c>
      <c r="I58" s="41">
        <v>26</v>
      </c>
      <c r="J58" s="41">
        <v>309.77</v>
      </c>
      <c r="K58" s="41">
        <v>33237.440000000002</v>
      </c>
      <c r="L58" s="41">
        <v>7807.3</v>
      </c>
      <c r="M58" s="41">
        <v>589.75</v>
      </c>
      <c r="N58" s="41">
        <v>0</v>
      </c>
      <c r="O58" s="41">
        <v>618.1</v>
      </c>
      <c r="P58" s="41">
        <v>1868.17</v>
      </c>
      <c r="Q58" s="41">
        <v>3</v>
      </c>
      <c r="R58" s="41">
        <v>972.22</v>
      </c>
      <c r="S58" s="41">
        <v>0</v>
      </c>
      <c r="T58" s="41">
        <v>0</v>
      </c>
      <c r="U58" s="41">
        <v>0</v>
      </c>
      <c r="V58" s="226"/>
      <c r="W58" s="42">
        <f t="shared" si="12"/>
        <v>46181.920000000006</v>
      </c>
    </row>
    <row r="59" spans="1:23" x14ac:dyDescent="0.25">
      <c r="A59"/>
      <c r="B59" s="39"/>
      <c r="C59" s="40" t="s">
        <v>256</v>
      </c>
      <c r="D59" s="41">
        <v>201.21</v>
      </c>
      <c r="E59" s="41">
        <v>292.23</v>
      </c>
      <c r="F59" s="41">
        <v>30.83</v>
      </c>
      <c r="G59" s="41">
        <v>0</v>
      </c>
      <c r="H59" s="41">
        <v>0</v>
      </c>
      <c r="I59" s="41">
        <v>7.25</v>
      </c>
      <c r="J59" s="41">
        <v>231.12</v>
      </c>
      <c r="K59" s="41">
        <v>19736.28</v>
      </c>
      <c r="L59" s="41">
        <v>6103.46</v>
      </c>
      <c r="M59" s="41">
        <v>225.79</v>
      </c>
      <c r="N59" s="41">
        <v>0</v>
      </c>
      <c r="O59" s="41">
        <v>396.66</v>
      </c>
      <c r="P59" s="41">
        <v>1389.06</v>
      </c>
      <c r="Q59" s="41">
        <v>0</v>
      </c>
      <c r="R59" s="41">
        <v>806.93</v>
      </c>
      <c r="S59" s="41">
        <v>0</v>
      </c>
      <c r="T59" s="41">
        <v>2.25</v>
      </c>
      <c r="U59" s="41">
        <v>0</v>
      </c>
      <c r="V59" s="226"/>
      <c r="W59" s="42">
        <f t="shared" si="12"/>
        <v>29423.07</v>
      </c>
    </row>
    <row r="60" spans="1:23" ht="23.25" customHeight="1" x14ac:dyDescent="0.25">
      <c r="A60"/>
      <c r="B60" s="39" t="s">
        <v>89</v>
      </c>
      <c r="C60" s="43" t="s">
        <v>257</v>
      </c>
      <c r="D60" s="37">
        <v>39781.1</v>
      </c>
      <c r="E60" s="37">
        <v>41850.15</v>
      </c>
      <c r="F60" s="37">
        <v>14388.31</v>
      </c>
      <c r="G60" s="37">
        <v>71.58</v>
      </c>
      <c r="H60" s="37">
        <v>16.98</v>
      </c>
      <c r="I60" s="37">
        <v>700.36</v>
      </c>
      <c r="J60" s="37">
        <v>10075.5</v>
      </c>
      <c r="K60" s="37">
        <v>1227333.31</v>
      </c>
      <c r="L60" s="37">
        <v>76044.039999999994</v>
      </c>
      <c r="M60" s="37">
        <v>35618.47</v>
      </c>
      <c r="N60" s="37">
        <v>0</v>
      </c>
      <c r="O60" s="37">
        <v>51633.69</v>
      </c>
      <c r="P60" s="37">
        <v>91797.83</v>
      </c>
      <c r="Q60" s="37">
        <v>24185.309999999998</v>
      </c>
      <c r="R60" s="37">
        <v>6464.37</v>
      </c>
      <c r="S60" s="37">
        <v>0</v>
      </c>
      <c r="T60" s="37">
        <v>57.379999999999995</v>
      </c>
      <c r="U60" s="37">
        <v>550.83000000000004</v>
      </c>
      <c r="V60" s="225">
        <v>0</v>
      </c>
      <c r="W60" s="38">
        <f t="shared" ref="W60" si="13">SUM(W61:W64)</f>
        <v>1620569.21</v>
      </c>
    </row>
    <row r="61" spans="1:23" ht="23.25" customHeight="1" x14ac:dyDescent="0.25">
      <c r="A61" s="240"/>
      <c r="B61" s="241"/>
      <c r="C61" s="40" t="s">
        <v>88</v>
      </c>
      <c r="D61" s="41">
        <v>1499.91</v>
      </c>
      <c r="E61" s="41">
        <v>1917.47</v>
      </c>
      <c r="F61" s="41">
        <v>275.36</v>
      </c>
      <c r="G61" s="41">
        <v>0</v>
      </c>
      <c r="H61" s="41">
        <v>0</v>
      </c>
      <c r="I61" s="41">
        <v>8</v>
      </c>
      <c r="J61" s="41">
        <v>341.24</v>
      </c>
      <c r="K61" s="41">
        <v>34242.19</v>
      </c>
      <c r="L61" s="41">
        <v>3087.98</v>
      </c>
      <c r="M61" s="41">
        <v>1984.58</v>
      </c>
      <c r="N61" s="41">
        <v>0</v>
      </c>
      <c r="O61" s="41">
        <v>452.33</v>
      </c>
      <c r="P61" s="41">
        <v>1980.13</v>
      </c>
      <c r="Q61" s="41">
        <v>195</v>
      </c>
      <c r="R61" s="41">
        <v>279.43</v>
      </c>
      <c r="S61" s="41">
        <v>0</v>
      </c>
      <c r="T61" s="41">
        <v>1.1100000000000001</v>
      </c>
      <c r="U61" s="41">
        <v>0</v>
      </c>
      <c r="V61" s="226"/>
      <c r="W61" s="42">
        <f>SUM(D61:V61)</f>
        <v>46264.73000000001</v>
      </c>
    </row>
    <row r="62" spans="1:23" ht="23.25" customHeight="1" x14ac:dyDescent="0.25">
      <c r="A62" s="240"/>
      <c r="B62" s="241"/>
      <c r="C62" s="40" t="s">
        <v>258</v>
      </c>
      <c r="D62" s="41">
        <v>9098.17</v>
      </c>
      <c r="E62" s="41">
        <v>4102.87</v>
      </c>
      <c r="F62" s="41">
        <v>6324.79</v>
      </c>
      <c r="G62" s="41">
        <v>70.63</v>
      </c>
      <c r="H62" s="41">
        <v>1</v>
      </c>
      <c r="I62" s="41">
        <v>345.71</v>
      </c>
      <c r="J62" s="41">
        <v>5216.09</v>
      </c>
      <c r="K62" s="41">
        <v>290903.67999999999</v>
      </c>
      <c r="L62" s="41">
        <v>30568.48</v>
      </c>
      <c r="M62" s="41">
        <v>8008.23</v>
      </c>
      <c r="N62" s="41">
        <v>0</v>
      </c>
      <c r="O62" s="41">
        <v>19558.669999999998</v>
      </c>
      <c r="P62" s="41">
        <v>25129.4</v>
      </c>
      <c r="Q62" s="41">
        <v>4667.8149999999996</v>
      </c>
      <c r="R62" s="41">
        <v>3515.37</v>
      </c>
      <c r="S62" s="41">
        <v>0</v>
      </c>
      <c r="T62" s="41">
        <v>15.01</v>
      </c>
      <c r="U62" s="41">
        <v>550.83000000000004</v>
      </c>
      <c r="V62" s="226"/>
      <c r="W62" s="42">
        <f t="shared" ref="W62:W64" si="14">SUM(D62:U62)</f>
        <v>408076.745</v>
      </c>
    </row>
    <row r="63" spans="1:23" ht="23.25" customHeight="1" x14ac:dyDescent="0.25">
      <c r="A63" s="240"/>
      <c r="B63" s="241"/>
      <c r="C63" s="40" t="s">
        <v>259</v>
      </c>
      <c r="D63" s="41">
        <v>329.09</v>
      </c>
      <c r="E63" s="41">
        <v>435.62</v>
      </c>
      <c r="F63" s="41">
        <v>167.26</v>
      </c>
      <c r="G63" s="41">
        <v>0</v>
      </c>
      <c r="H63" s="41">
        <v>0</v>
      </c>
      <c r="I63" s="41">
        <v>132</v>
      </c>
      <c r="J63" s="41">
        <v>137.11000000000001</v>
      </c>
      <c r="K63" s="41">
        <v>19590.84</v>
      </c>
      <c r="L63" s="41">
        <v>1996.49</v>
      </c>
      <c r="M63" s="41">
        <v>140.79</v>
      </c>
      <c r="N63" s="41">
        <v>0</v>
      </c>
      <c r="O63" s="41">
        <v>276.05</v>
      </c>
      <c r="P63" s="41">
        <v>4382.3500000000004</v>
      </c>
      <c r="Q63" s="41">
        <v>0</v>
      </c>
      <c r="R63" s="41">
        <v>137.79</v>
      </c>
      <c r="S63" s="41">
        <v>0</v>
      </c>
      <c r="T63" s="41">
        <v>0</v>
      </c>
      <c r="U63" s="41">
        <v>0</v>
      </c>
      <c r="V63" s="226"/>
      <c r="W63" s="42">
        <f t="shared" si="14"/>
        <v>27725.39</v>
      </c>
    </row>
    <row r="64" spans="1:23" ht="23.25" customHeight="1" x14ac:dyDescent="0.25">
      <c r="A64" s="240"/>
      <c r="B64" s="241"/>
      <c r="C64" s="40" t="s">
        <v>260</v>
      </c>
      <c r="D64" s="41">
        <v>28853.93</v>
      </c>
      <c r="E64" s="41">
        <v>35394.19</v>
      </c>
      <c r="F64" s="41">
        <v>7620.9</v>
      </c>
      <c r="G64" s="41">
        <v>0.95</v>
      </c>
      <c r="H64" s="41">
        <v>15.98</v>
      </c>
      <c r="I64" s="41">
        <v>214.65</v>
      </c>
      <c r="J64" s="41">
        <v>4381.0600000000004</v>
      </c>
      <c r="K64" s="41">
        <v>882596.6</v>
      </c>
      <c r="L64" s="41">
        <v>40391.089999999997</v>
      </c>
      <c r="M64" s="41">
        <v>25484.87</v>
      </c>
      <c r="N64" s="41">
        <v>0</v>
      </c>
      <c r="O64" s="41">
        <v>31346.639999999999</v>
      </c>
      <c r="P64" s="41">
        <v>60305.95</v>
      </c>
      <c r="Q64" s="41">
        <v>19322.494999999999</v>
      </c>
      <c r="R64" s="41">
        <v>2531.7800000000002</v>
      </c>
      <c r="S64" s="41">
        <v>0</v>
      </c>
      <c r="T64" s="41">
        <v>41.26</v>
      </c>
      <c r="U64" s="41">
        <v>0</v>
      </c>
      <c r="V64" s="226"/>
      <c r="W64" s="42">
        <f t="shared" si="14"/>
        <v>1138502.345</v>
      </c>
    </row>
    <row r="65" spans="1:23" ht="23.25" customHeight="1" x14ac:dyDescent="0.25">
      <c r="A65"/>
      <c r="B65" s="39" t="s">
        <v>90</v>
      </c>
      <c r="C65" s="43" t="s">
        <v>261</v>
      </c>
      <c r="D65" s="37">
        <v>47225.24</v>
      </c>
      <c r="E65" s="37">
        <v>43061.68</v>
      </c>
      <c r="F65" s="37">
        <v>66400.52</v>
      </c>
      <c r="G65" s="37">
        <v>0</v>
      </c>
      <c r="H65" s="37">
        <v>58.96</v>
      </c>
      <c r="I65" s="37">
        <v>5586.68</v>
      </c>
      <c r="J65" s="37">
        <v>5520.37</v>
      </c>
      <c r="K65" s="37">
        <v>1316146.29</v>
      </c>
      <c r="L65" s="37">
        <v>153548.23000000001</v>
      </c>
      <c r="M65" s="37">
        <v>859.5</v>
      </c>
      <c r="N65" s="37">
        <v>0</v>
      </c>
      <c r="O65" s="37">
        <v>6011.95</v>
      </c>
      <c r="P65" s="37">
        <v>157.6</v>
      </c>
      <c r="Q65" s="37">
        <v>157.25</v>
      </c>
      <c r="R65" s="37">
        <v>1272.95</v>
      </c>
      <c r="S65" s="37">
        <v>2093.85</v>
      </c>
      <c r="T65" s="37">
        <v>94.12</v>
      </c>
      <c r="U65" s="37">
        <v>11350.68</v>
      </c>
      <c r="V65" s="225">
        <v>0</v>
      </c>
      <c r="W65" s="38">
        <f>SUM(D65:V65)</f>
        <v>1659545.87</v>
      </c>
    </row>
    <row r="66" spans="1:23" ht="23.25" customHeight="1" x14ac:dyDescent="0.3">
      <c r="A66" s="44"/>
      <c r="B66" s="39" t="s">
        <v>91</v>
      </c>
      <c r="C66" s="50" t="s">
        <v>92</v>
      </c>
      <c r="D66" s="37">
        <v>8737.11</v>
      </c>
      <c r="E66" s="37">
        <v>10843.59</v>
      </c>
      <c r="F66" s="37">
        <v>169112.72</v>
      </c>
      <c r="G66" s="37">
        <v>0</v>
      </c>
      <c r="H66" s="37">
        <v>0</v>
      </c>
      <c r="I66" s="37">
        <v>362.3</v>
      </c>
      <c r="J66" s="37">
        <v>2152.09</v>
      </c>
      <c r="K66" s="37">
        <v>382676.57</v>
      </c>
      <c r="L66" s="37">
        <v>116865.54</v>
      </c>
      <c r="M66" s="37">
        <v>5471.58</v>
      </c>
      <c r="N66" s="37">
        <v>0</v>
      </c>
      <c r="O66" s="37">
        <v>5661.95</v>
      </c>
      <c r="P66" s="37">
        <v>660.53</v>
      </c>
      <c r="Q66" s="37">
        <v>2.62</v>
      </c>
      <c r="R66" s="37">
        <v>1104.4100000000001</v>
      </c>
      <c r="S66" s="37">
        <v>0</v>
      </c>
      <c r="T66" s="37">
        <v>21.9</v>
      </c>
      <c r="U66" s="37">
        <v>165.98</v>
      </c>
      <c r="V66" s="37" t="e">
        <f>SUM(#REF!)</f>
        <v>#REF!</v>
      </c>
      <c r="W66" s="38">
        <f>SUM(D66:U66)</f>
        <v>703838.89</v>
      </c>
    </row>
    <row r="67" spans="1:23" ht="23.25" customHeight="1" x14ac:dyDescent="0.3">
      <c r="A67" s="44"/>
      <c r="B67" s="39" t="s">
        <v>94</v>
      </c>
      <c r="C67" s="43" t="s">
        <v>262</v>
      </c>
      <c r="D67" s="37">
        <v>64272.319999999992</v>
      </c>
      <c r="E67" s="37">
        <v>75553.679999999993</v>
      </c>
      <c r="F67" s="37">
        <v>42542.16</v>
      </c>
      <c r="G67" s="37">
        <v>8.08</v>
      </c>
      <c r="H67" s="37">
        <v>4.87</v>
      </c>
      <c r="I67" s="37">
        <v>2804.35</v>
      </c>
      <c r="J67" s="37">
        <v>35116.1</v>
      </c>
      <c r="K67" s="37">
        <v>4061450.58</v>
      </c>
      <c r="L67" s="37">
        <v>711075.41999999993</v>
      </c>
      <c r="M67" s="37">
        <v>56497.76999999999</v>
      </c>
      <c r="N67" s="37">
        <v>94.13</v>
      </c>
      <c r="O67" s="37">
        <v>63100.25</v>
      </c>
      <c r="P67" s="37">
        <v>79966.84</v>
      </c>
      <c r="Q67" s="37">
        <v>2376.92</v>
      </c>
      <c r="R67" s="37">
        <v>21491.49</v>
      </c>
      <c r="S67" s="37">
        <v>5264.4000000000005</v>
      </c>
      <c r="T67" s="37">
        <v>321.86</v>
      </c>
      <c r="U67" s="37">
        <v>6724.3600000000006</v>
      </c>
      <c r="V67" s="37">
        <f>SUM(V68:V68)</f>
        <v>0</v>
      </c>
      <c r="W67" s="38">
        <f>SUM(W68:W70)</f>
        <v>5228665.58</v>
      </c>
    </row>
    <row r="68" spans="1:23" x14ac:dyDescent="0.25">
      <c r="A68"/>
      <c r="B68" s="39"/>
      <c r="C68" s="40" t="s">
        <v>93</v>
      </c>
      <c r="D68" s="41">
        <v>10635.96</v>
      </c>
      <c r="E68" s="41">
        <v>10903.31</v>
      </c>
      <c r="F68" s="41">
        <v>19053.46</v>
      </c>
      <c r="G68" s="41">
        <v>0</v>
      </c>
      <c r="H68" s="41">
        <v>3.25</v>
      </c>
      <c r="I68" s="41">
        <v>1527.26</v>
      </c>
      <c r="J68" s="41">
        <v>6727.28</v>
      </c>
      <c r="K68" s="41">
        <v>1474937.37</v>
      </c>
      <c r="L68" s="41">
        <v>321001.14</v>
      </c>
      <c r="M68" s="41">
        <v>18211.32</v>
      </c>
      <c r="N68" s="41">
        <v>92.38</v>
      </c>
      <c r="O68" s="41">
        <v>15386.72</v>
      </c>
      <c r="P68" s="41">
        <v>451.84</v>
      </c>
      <c r="Q68" s="41">
        <v>0</v>
      </c>
      <c r="R68" s="41">
        <v>11134.46</v>
      </c>
      <c r="S68" s="41">
        <v>0</v>
      </c>
      <c r="T68" s="41">
        <v>130.9</v>
      </c>
      <c r="U68" s="41">
        <v>6666.62</v>
      </c>
      <c r="V68" s="226">
        <v>0</v>
      </c>
      <c r="W68" s="42">
        <f t="shared" ref="W68" si="15">SUM(D68:V68)</f>
        <v>1896863.2700000003</v>
      </c>
    </row>
    <row r="69" spans="1:23" x14ac:dyDescent="0.25">
      <c r="A69"/>
      <c r="B69" s="39"/>
      <c r="C69" s="40" t="s">
        <v>263</v>
      </c>
      <c r="D69" s="41">
        <v>11923.16</v>
      </c>
      <c r="E69" s="41">
        <v>15022.28</v>
      </c>
      <c r="F69" s="41">
        <v>3865.88</v>
      </c>
      <c r="G69" s="41">
        <v>3.35</v>
      </c>
      <c r="H69" s="41">
        <v>0.36</v>
      </c>
      <c r="I69" s="41">
        <v>460.56</v>
      </c>
      <c r="J69" s="41">
        <v>6855.27</v>
      </c>
      <c r="K69" s="41">
        <v>1154234.83</v>
      </c>
      <c r="L69" s="41">
        <v>222952.07</v>
      </c>
      <c r="M69" s="41">
        <v>19467.189999999999</v>
      </c>
      <c r="N69" s="41">
        <v>0.5</v>
      </c>
      <c r="O69" s="41">
        <v>13689.95</v>
      </c>
      <c r="P69" s="41">
        <v>51.16</v>
      </c>
      <c r="Q69" s="41">
        <v>0</v>
      </c>
      <c r="R69" s="41">
        <v>5907.56</v>
      </c>
      <c r="S69" s="41">
        <v>113.84</v>
      </c>
      <c r="T69" s="41">
        <v>80.010000000000005</v>
      </c>
      <c r="U69" s="41">
        <v>44.72</v>
      </c>
      <c r="V69" s="226"/>
      <c r="W69" s="42">
        <f t="shared" ref="W69:W70" si="16">SUM(D69:U69)</f>
        <v>1454672.6900000002</v>
      </c>
    </row>
    <row r="70" spans="1:23" x14ac:dyDescent="0.25">
      <c r="A70"/>
      <c r="B70" s="39"/>
      <c r="C70" s="40" t="s">
        <v>264</v>
      </c>
      <c r="D70" s="41">
        <v>41713.199999999997</v>
      </c>
      <c r="E70" s="41">
        <v>49628.09</v>
      </c>
      <c r="F70" s="41">
        <v>19622.82</v>
      </c>
      <c r="G70" s="41">
        <v>4.7300000000000004</v>
      </c>
      <c r="H70" s="41">
        <v>1.26</v>
      </c>
      <c r="I70" s="41">
        <v>816.53</v>
      </c>
      <c r="J70" s="41">
        <v>21533.55</v>
      </c>
      <c r="K70" s="41">
        <v>1432278.38</v>
      </c>
      <c r="L70" s="41">
        <v>167122.21</v>
      </c>
      <c r="M70" s="41">
        <v>18819.259999999998</v>
      </c>
      <c r="N70" s="41">
        <v>1.25</v>
      </c>
      <c r="O70" s="41">
        <v>34023.58</v>
      </c>
      <c r="P70" s="41">
        <v>79463.839999999997</v>
      </c>
      <c r="Q70" s="41">
        <v>2376.92</v>
      </c>
      <c r="R70" s="41">
        <v>4449.47</v>
      </c>
      <c r="S70" s="41">
        <v>5150.5600000000004</v>
      </c>
      <c r="T70" s="41">
        <v>110.95</v>
      </c>
      <c r="U70" s="41">
        <v>13.02</v>
      </c>
      <c r="V70" s="226"/>
      <c r="W70" s="42">
        <f t="shared" si="16"/>
        <v>1877129.6199999999</v>
      </c>
    </row>
    <row r="71" spans="1:23" ht="23.25" customHeight="1" x14ac:dyDescent="0.3">
      <c r="A71" s="44"/>
      <c r="B71" s="39" t="s">
        <v>96</v>
      </c>
      <c r="C71" s="43" t="s">
        <v>265</v>
      </c>
      <c r="D71" s="37">
        <v>3104.34</v>
      </c>
      <c r="E71" s="37">
        <v>4033.81</v>
      </c>
      <c r="F71" s="37">
        <v>1039.6200000000001</v>
      </c>
      <c r="G71" s="37">
        <v>0</v>
      </c>
      <c r="H71" s="37">
        <v>0</v>
      </c>
      <c r="I71" s="37">
        <v>102.38</v>
      </c>
      <c r="J71" s="37">
        <v>423.49</v>
      </c>
      <c r="K71" s="37">
        <v>123875.63</v>
      </c>
      <c r="L71" s="37">
        <v>12789.07</v>
      </c>
      <c r="M71" s="37">
        <v>3663.57</v>
      </c>
      <c r="N71" s="37">
        <v>0</v>
      </c>
      <c r="O71" s="37">
        <v>2584.33</v>
      </c>
      <c r="P71" s="37">
        <v>4491.24</v>
      </c>
      <c r="Q71" s="37">
        <v>220.89</v>
      </c>
      <c r="R71" s="37">
        <v>837.93000000000006</v>
      </c>
      <c r="S71" s="37">
        <v>0</v>
      </c>
      <c r="T71" s="37">
        <v>4.25</v>
      </c>
      <c r="U71" s="37">
        <v>139.5</v>
      </c>
      <c r="V71" s="37">
        <f>SUM(V72:V73)</f>
        <v>0</v>
      </c>
      <c r="W71" s="38">
        <f>SUM(W72:W73)</f>
        <v>157310.04999999999</v>
      </c>
    </row>
    <row r="72" spans="1:23" x14ac:dyDescent="0.25">
      <c r="A72"/>
      <c r="B72" s="51"/>
      <c r="C72" s="40" t="s">
        <v>95</v>
      </c>
      <c r="D72" s="41">
        <v>1380.14</v>
      </c>
      <c r="E72" s="41">
        <v>1563.04</v>
      </c>
      <c r="F72" s="41">
        <v>860.2</v>
      </c>
      <c r="G72" s="41">
        <v>0</v>
      </c>
      <c r="H72" s="41">
        <v>0</v>
      </c>
      <c r="I72" s="41">
        <v>102.38</v>
      </c>
      <c r="J72" s="41">
        <v>202.52</v>
      </c>
      <c r="K72" s="41">
        <v>75513.52</v>
      </c>
      <c r="L72" s="41">
        <v>6634.4</v>
      </c>
      <c r="M72" s="41">
        <v>1296.6500000000001</v>
      </c>
      <c r="N72" s="41">
        <v>0</v>
      </c>
      <c r="O72" s="41">
        <v>1155.77</v>
      </c>
      <c r="P72" s="41">
        <v>1244.67</v>
      </c>
      <c r="Q72" s="41">
        <v>30.5</v>
      </c>
      <c r="R72" s="41">
        <v>315.18</v>
      </c>
      <c r="S72" s="41">
        <v>0</v>
      </c>
      <c r="T72" s="41">
        <v>2.25</v>
      </c>
      <c r="U72" s="41">
        <v>139.5</v>
      </c>
      <c r="V72" s="226">
        <v>0</v>
      </c>
      <c r="W72" s="42">
        <f t="shared" ref="W72:W78" si="17">SUM(D72:V72)</f>
        <v>90440.719999999987</v>
      </c>
    </row>
    <row r="73" spans="1:23" x14ac:dyDescent="0.25">
      <c r="A73"/>
      <c r="B73" s="52"/>
      <c r="C73" s="40" t="s">
        <v>266</v>
      </c>
      <c r="D73" s="41">
        <v>1724.2</v>
      </c>
      <c r="E73" s="41">
        <v>2470.77</v>
      </c>
      <c r="F73" s="41">
        <v>179.42</v>
      </c>
      <c r="G73" s="41">
        <v>0</v>
      </c>
      <c r="H73" s="41">
        <v>0</v>
      </c>
      <c r="I73" s="41">
        <v>0</v>
      </c>
      <c r="J73" s="41">
        <v>220.97</v>
      </c>
      <c r="K73" s="41">
        <v>48362.11</v>
      </c>
      <c r="L73" s="41">
        <v>6154.67</v>
      </c>
      <c r="M73" s="41">
        <v>2366.92</v>
      </c>
      <c r="N73" s="41">
        <v>0</v>
      </c>
      <c r="O73" s="41">
        <v>1428.56</v>
      </c>
      <c r="P73" s="41">
        <v>3246.57</v>
      </c>
      <c r="Q73" s="41">
        <v>190.39</v>
      </c>
      <c r="R73" s="41">
        <v>522.75</v>
      </c>
      <c r="S73" s="41">
        <v>0</v>
      </c>
      <c r="T73" s="41">
        <v>2</v>
      </c>
      <c r="U73" s="41">
        <v>0</v>
      </c>
      <c r="V73" s="226">
        <v>0</v>
      </c>
      <c r="W73" s="42">
        <f t="shared" si="17"/>
        <v>66869.33</v>
      </c>
    </row>
    <row r="74" spans="1:23" ht="23.25" customHeight="1" x14ac:dyDescent="0.25">
      <c r="A74"/>
      <c r="B74" s="39" t="s">
        <v>98</v>
      </c>
      <c r="C74" s="43" t="s">
        <v>267</v>
      </c>
      <c r="D74" s="37">
        <v>64667.97</v>
      </c>
      <c r="E74" s="37">
        <v>81261.510000000009</v>
      </c>
      <c r="F74" s="37">
        <v>10144.200000000001</v>
      </c>
      <c r="G74" s="37">
        <v>93.58</v>
      </c>
      <c r="H74" s="37">
        <v>3.89</v>
      </c>
      <c r="I74" s="37">
        <v>863.87</v>
      </c>
      <c r="J74" s="37">
        <v>19361.920000000002</v>
      </c>
      <c r="K74" s="37">
        <v>1730197.52</v>
      </c>
      <c r="L74" s="37">
        <v>151030.88999999998</v>
      </c>
      <c r="M74" s="37">
        <v>32388.62</v>
      </c>
      <c r="N74" s="37">
        <v>5</v>
      </c>
      <c r="O74" s="37">
        <v>46334.94</v>
      </c>
      <c r="P74" s="37">
        <v>76332.820000000007</v>
      </c>
      <c r="Q74" s="37">
        <v>211.6</v>
      </c>
      <c r="R74" s="37">
        <v>1617.7400000000002</v>
      </c>
      <c r="S74" s="37">
        <v>0</v>
      </c>
      <c r="T74" s="37">
        <v>41.19</v>
      </c>
      <c r="U74" s="37">
        <v>0</v>
      </c>
      <c r="V74" s="225">
        <v>0</v>
      </c>
      <c r="W74" s="38">
        <f t="shared" ref="W74" si="18">SUM(W75:W77)</f>
        <v>2214557.2599999998</v>
      </c>
    </row>
    <row r="75" spans="1:23" ht="23.25" customHeight="1" x14ac:dyDescent="0.25">
      <c r="A75" s="240"/>
      <c r="B75" s="241"/>
      <c r="C75" s="40" t="s">
        <v>97</v>
      </c>
      <c r="D75" s="41">
        <v>845.13</v>
      </c>
      <c r="E75" s="41">
        <v>1117.1400000000001</v>
      </c>
      <c r="F75" s="41">
        <v>3338.61</v>
      </c>
      <c r="G75" s="41">
        <v>0</v>
      </c>
      <c r="H75" s="41">
        <v>0</v>
      </c>
      <c r="I75" s="41">
        <v>785.27</v>
      </c>
      <c r="J75" s="41">
        <v>539.46</v>
      </c>
      <c r="K75" s="41">
        <v>146236.84</v>
      </c>
      <c r="L75" s="41">
        <v>21618.17</v>
      </c>
      <c r="M75" s="41">
        <v>1664.83</v>
      </c>
      <c r="N75" s="41">
        <v>0</v>
      </c>
      <c r="O75" s="41">
        <v>1765.98</v>
      </c>
      <c r="P75" s="41">
        <v>1166.02</v>
      </c>
      <c r="Q75" s="41">
        <v>0</v>
      </c>
      <c r="R75" s="41">
        <v>666.15</v>
      </c>
      <c r="S75" s="41">
        <v>0</v>
      </c>
      <c r="T75" s="41">
        <v>14.25</v>
      </c>
      <c r="U75" s="41">
        <v>0</v>
      </c>
      <c r="V75" s="226"/>
      <c r="W75" s="42">
        <f t="shared" ref="W75:W77" si="19">SUM(D75:U75)</f>
        <v>179757.84999999998</v>
      </c>
    </row>
    <row r="76" spans="1:23" ht="23.25" customHeight="1" x14ac:dyDescent="0.25">
      <c r="A76" s="240"/>
      <c r="B76" s="241"/>
      <c r="C76" s="40" t="s">
        <v>268</v>
      </c>
      <c r="D76" s="41">
        <v>3601.04</v>
      </c>
      <c r="E76" s="41">
        <v>5006.1000000000004</v>
      </c>
      <c r="F76" s="41">
        <v>308.99</v>
      </c>
      <c r="G76" s="41">
        <v>0</v>
      </c>
      <c r="H76" s="41">
        <v>3.89</v>
      </c>
      <c r="I76" s="41">
        <v>0</v>
      </c>
      <c r="J76" s="41">
        <v>477.44</v>
      </c>
      <c r="K76" s="41">
        <v>61936.88</v>
      </c>
      <c r="L76" s="41">
        <v>3549.07</v>
      </c>
      <c r="M76" s="41">
        <v>3114.9</v>
      </c>
      <c r="N76" s="41">
        <v>0</v>
      </c>
      <c r="O76" s="41">
        <v>2148.46</v>
      </c>
      <c r="P76" s="41">
        <v>5026.0200000000004</v>
      </c>
      <c r="Q76" s="41">
        <v>181</v>
      </c>
      <c r="R76" s="41">
        <v>381.98</v>
      </c>
      <c r="S76" s="41">
        <v>0</v>
      </c>
      <c r="T76" s="41">
        <v>0</v>
      </c>
      <c r="U76" s="41">
        <v>0</v>
      </c>
      <c r="V76" s="226"/>
      <c r="W76" s="42">
        <f t="shared" si="19"/>
        <v>85735.77</v>
      </c>
    </row>
    <row r="77" spans="1:23" ht="23.25" customHeight="1" x14ac:dyDescent="0.25">
      <c r="A77" s="240"/>
      <c r="B77" s="241"/>
      <c r="C77" s="40" t="s">
        <v>269</v>
      </c>
      <c r="D77" s="41">
        <v>60221.8</v>
      </c>
      <c r="E77" s="41">
        <v>75138.27</v>
      </c>
      <c r="F77" s="41">
        <v>6496.6</v>
      </c>
      <c r="G77" s="41">
        <v>93.58</v>
      </c>
      <c r="H77" s="41">
        <v>0</v>
      </c>
      <c r="I77" s="41">
        <v>78.599999999999994</v>
      </c>
      <c r="J77" s="41">
        <v>18345.02</v>
      </c>
      <c r="K77" s="41">
        <v>1522023.8</v>
      </c>
      <c r="L77" s="41">
        <v>125863.65</v>
      </c>
      <c r="M77" s="41">
        <v>27608.89</v>
      </c>
      <c r="N77" s="41">
        <v>5</v>
      </c>
      <c r="O77" s="41">
        <v>42420.5</v>
      </c>
      <c r="P77" s="41">
        <v>70140.78</v>
      </c>
      <c r="Q77" s="41">
        <v>30.6</v>
      </c>
      <c r="R77" s="41">
        <v>569.61</v>
      </c>
      <c r="S77" s="41">
        <v>0</v>
      </c>
      <c r="T77" s="41">
        <v>26.94</v>
      </c>
      <c r="U77" s="41">
        <v>0</v>
      </c>
      <c r="V77" s="226"/>
      <c r="W77" s="42">
        <f t="shared" si="19"/>
        <v>1949063.64</v>
      </c>
    </row>
    <row r="78" spans="1:23" ht="23.25" customHeight="1" x14ac:dyDescent="0.25">
      <c r="A78"/>
      <c r="B78" s="39" t="s">
        <v>99</v>
      </c>
      <c r="C78" s="43" t="s">
        <v>270</v>
      </c>
      <c r="D78" s="37">
        <v>156.11000000000001</v>
      </c>
      <c r="E78" s="37">
        <v>104.92</v>
      </c>
      <c r="F78" s="37">
        <v>0</v>
      </c>
      <c r="G78" s="37">
        <v>0</v>
      </c>
      <c r="H78" s="37">
        <v>0</v>
      </c>
      <c r="I78" s="37">
        <v>0</v>
      </c>
      <c r="J78" s="37">
        <v>27.17</v>
      </c>
      <c r="K78" s="37">
        <v>7519.62</v>
      </c>
      <c r="L78" s="37">
        <v>770.89</v>
      </c>
      <c r="M78" s="37">
        <v>142.5</v>
      </c>
      <c r="N78" s="37">
        <v>0</v>
      </c>
      <c r="O78" s="37">
        <v>7.5</v>
      </c>
      <c r="P78" s="37">
        <v>0</v>
      </c>
      <c r="Q78" s="37">
        <v>2</v>
      </c>
      <c r="R78" s="37">
        <v>7</v>
      </c>
      <c r="S78" s="37">
        <v>0</v>
      </c>
      <c r="T78" s="37">
        <v>0</v>
      </c>
      <c r="U78" s="37">
        <v>0</v>
      </c>
      <c r="V78" s="225">
        <v>0</v>
      </c>
      <c r="W78" s="38">
        <f t="shared" si="17"/>
        <v>8737.7099999999991</v>
      </c>
    </row>
    <row r="79" spans="1:23" ht="23.25" customHeight="1" x14ac:dyDescent="0.25">
      <c r="A79"/>
      <c r="B79" s="39" t="s">
        <v>271</v>
      </c>
      <c r="C79" s="43" t="s">
        <v>100</v>
      </c>
      <c r="D79" s="61">
        <v>232.48</v>
      </c>
      <c r="E79" s="61">
        <v>211.75</v>
      </c>
      <c r="F79" s="61">
        <v>33.25</v>
      </c>
      <c r="G79" s="61">
        <v>0</v>
      </c>
      <c r="H79" s="61">
        <v>0</v>
      </c>
      <c r="I79" s="61">
        <v>0</v>
      </c>
      <c r="J79" s="61">
        <v>35.54</v>
      </c>
      <c r="K79" s="61">
        <v>6701.92</v>
      </c>
      <c r="L79" s="61">
        <v>975</v>
      </c>
      <c r="M79" s="61">
        <v>35</v>
      </c>
      <c r="N79" s="61">
        <v>0</v>
      </c>
      <c r="O79" s="61">
        <v>172.15</v>
      </c>
      <c r="P79" s="61">
        <v>0</v>
      </c>
      <c r="Q79" s="61">
        <v>0</v>
      </c>
      <c r="R79" s="61">
        <v>21</v>
      </c>
      <c r="S79" s="61">
        <v>0</v>
      </c>
      <c r="T79" s="61">
        <v>0</v>
      </c>
      <c r="U79" s="61">
        <v>0</v>
      </c>
      <c r="V79" s="227"/>
      <c r="W79" s="62">
        <f t="shared" ref="W79" si="20">SUM(D79:U79)</f>
        <v>8418.09</v>
      </c>
    </row>
    <row r="80" spans="1:23" ht="26.25" customHeight="1" thickBot="1" x14ac:dyDescent="0.3">
      <c r="B80" s="53"/>
      <c r="C80" s="54" t="s">
        <v>2</v>
      </c>
      <c r="D80" s="63">
        <f t="shared" ref="D80:W80" si="21">SUM(D8,D12,D13,D33,D34,D37,D38,D41,D45,D46,D49,D52,D53,D54,D60,D65,D66,D67,D71,D74,D78,D79)</f>
        <v>512710.61</v>
      </c>
      <c r="E80" s="63">
        <f t="shared" si="21"/>
        <v>622762.91000000015</v>
      </c>
      <c r="F80" s="63">
        <f t="shared" si="21"/>
        <v>535712.25</v>
      </c>
      <c r="G80" s="63">
        <f t="shared" si="21"/>
        <v>735.62000000000012</v>
      </c>
      <c r="H80" s="63">
        <f t="shared" si="21"/>
        <v>179.66</v>
      </c>
      <c r="I80" s="63">
        <f t="shared" si="21"/>
        <v>16606.75</v>
      </c>
      <c r="J80" s="63">
        <f t="shared" si="21"/>
        <v>134002.54</v>
      </c>
      <c r="K80" s="63">
        <f t="shared" si="21"/>
        <v>16687484.289999999</v>
      </c>
      <c r="L80" s="63">
        <f t="shared" si="21"/>
        <v>1842102.38</v>
      </c>
      <c r="M80" s="63">
        <f t="shared" si="21"/>
        <v>431029.75000000006</v>
      </c>
      <c r="N80" s="63">
        <f t="shared" si="21"/>
        <v>389.96</v>
      </c>
      <c r="O80" s="63">
        <f t="shared" si="21"/>
        <v>344765.65000000008</v>
      </c>
      <c r="P80" s="63">
        <f t="shared" si="21"/>
        <v>1013744.71</v>
      </c>
      <c r="Q80" s="63">
        <f t="shared" si="21"/>
        <v>220500.87000000005</v>
      </c>
      <c r="R80" s="63">
        <f t="shared" si="21"/>
        <v>86686.3</v>
      </c>
      <c r="S80" s="63">
        <f t="shared" si="21"/>
        <v>7358.25</v>
      </c>
      <c r="T80" s="63">
        <f t="shared" si="21"/>
        <v>978.09000000000015</v>
      </c>
      <c r="U80" s="63">
        <f t="shared" si="21"/>
        <v>20388.7</v>
      </c>
      <c r="V80" s="63" t="e">
        <f t="shared" si="21"/>
        <v>#REF!</v>
      </c>
      <c r="W80" s="64">
        <f t="shared" si="21"/>
        <v>22478139.29000001</v>
      </c>
    </row>
    <row r="81" spans="23:23" ht="16.2" thickTop="1" x14ac:dyDescent="0.25">
      <c r="W81" s="57"/>
    </row>
    <row r="82" spans="23:23" x14ac:dyDescent="0.25">
      <c r="W82" s="57"/>
    </row>
    <row r="83" spans="23:23" x14ac:dyDescent="0.25">
      <c r="W83" s="57"/>
    </row>
    <row r="84" spans="23:23" x14ac:dyDescent="0.25">
      <c r="W84" s="57"/>
    </row>
    <row r="85" spans="23:23" x14ac:dyDescent="0.25">
      <c r="W85" s="57"/>
    </row>
  </sheetData>
  <mergeCells count="2">
    <mergeCell ref="B6:C7"/>
    <mergeCell ref="W6:W7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50" fitToWidth="2" orientation="portrait" r:id="rId1"/>
  <headerFooter alignWithMargins="0"/>
  <colBreaks count="1" manualBreakCount="1">
    <brk id="10" max="7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14999847407452621"/>
  </sheetPr>
  <dimension ref="A1:Y85"/>
  <sheetViews>
    <sheetView zoomScale="72" zoomScaleNormal="72" zoomScaleSheetLayoutView="70" workbookViewId="0">
      <selection activeCell="B8" sqref="B8:C79"/>
    </sheetView>
  </sheetViews>
  <sheetFormatPr baseColWidth="10" defaultColWidth="8.88671875" defaultRowHeight="15.6" x14ac:dyDescent="0.25"/>
  <cols>
    <col min="1" max="1" width="8.88671875" style="26"/>
    <col min="2" max="2" width="5.5546875" style="16" customWidth="1"/>
    <col min="3" max="3" width="85.6640625" style="58" customWidth="1"/>
    <col min="4" max="10" width="12.88671875" style="59" customWidth="1"/>
    <col min="11" max="11" width="12.44140625" style="59" customWidth="1"/>
    <col min="12" max="21" width="12.88671875" style="59" customWidth="1"/>
    <col min="22" max="22" width="14" style="59" hidden="1" customWidth="1"/>
    <col min="23" max="23" width="15.33203125" style="60" bestFit="1" customWidth="1"/>
    <col min="24" max="24" width="12.6640625" style="28" customWidth="1"/>
    <col min="25" max="32" width="12.6640625" style="26" customWidth="1"/>
    <col min="33" max="247" width="8.88671875" style="26" customWidth="1"/>
    <col min="248" max="16384" width="8.88671875" style="26"/>
  </cols>
  <sheetData>
    <row r="1" spans="1:25" s="15" customFormat="1" ht="10.199999999999999" customHeight="1" x14ac:dyDescent="0.25">
      <c r="B1" s="16"/>
      <c r="C1" s="17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9"/>
    </row>
    <row r="2" spans="1:25" s="15" customFormat="1" ht="24.6" customHeight="1" x14ac:dyDescent="0.25">
      <c r="C2" s="127"/>
      <c r="D2" s="127"/>
      <c r="E2" s="127"/>
      <c r="F2" s="127"/>
      <c r="G2" s="127"/>
      <c r="H2" s="127"/>
      <c r="J2" s="71" t="s">
        <v>199</v>
      </c>
      <c r="K2" s="72" t="s">
        <v>237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s="15" customFormat="1" ht="12" customHeight="1" x14ac:dyDescent="0.25">
      <c r="B3" s="16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19"/>
    </row>
    <row r="4" spans="1:25" s="15" customFormat="1" ht="24.6" x14ac:dyDescent="0.3">
      <c r="B4" s="22" t="s">
        <v>204</v>
      </c>
      <c r="C4"/>
      <c r="D4" s="23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19"/>
    </row>
    <row r="5" spans="1:25" s="15" customFormat="1" ht="11.4" customHeight="1" thickBot="1" x14ac:dyDescent="0.3">
      <c r="B5" s="25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</row>
    <row r="6" spans="1:25" ht="23.4" customHeight="1" thickTop="1" x14ac:dyDescent="0.25">
      <c r="B6" s="251" t="s">
        <v>30</v>
      </c>
      <c r="C6" s="252"/>
      <c r="D6" s="236"/>
      <c r="E6" s="222"/>
      <c r="F6" s="222"/>
      <c r="G6" s="222"/>
      <c r="H6" s="222"/>
      <c r="I6" s="222"/>
      <c r="J6" s="237" t="s">
        <v>31</v>
      </c>
      <c r="K6" s="223" t="s">
        <v>32</v>
      </c>
      <c r="L6" s="124"/>
      <c r="M6" s="124"/>
      <c r="N6" s="124"/>
      <c r="O6" s="124"/>
      <c r="P6" s="124"/>
      <c r="Q6" s="124"/>
      <c r="R6" s="124"/>
      <c r="S6" s="124"/>
      <c r="T6" s="124"/>
      <c r="U6" s="89"/>
      <c r="V6" s="27"/>
      <c r="W6" s="255" t="s">
        <v>33</v>
      </c>
    </row>
    <row r="7" spans="1:25" s="29" customFormat="1" ht="20.399999999999999" customHeight="1" x14ac:dyDescent="0.25">
      <c r="B7" s="253"/>
      <c r="C7" s="254"/>
      <c r="D7" s="30" t="s">
        <v>12</v>
      </c>
      <c r="E7" s="30" t="s">
        <v>13</v>
      </c>
      <c r="F7" s="30" t="s">
        <v>14</v>
      </c>
      <c r="G7" s="30" t="s">
        <v>15</v>
      </c>
      <c r="H7" s="30" t="s">
        <v>16</v>
      </c>
      <c r="I7" s="30" t="s">
        <v>17</v>
      </c>
      <c r="J7" s="30" t="s">
        <v>18</v>
      </c>
      <c r="K7" s="31" t="s">
        <v>19</v>
      </c>
      <c r="L7" s="30" t="s">
        <v>20</v>
      </c>
      <c r="M7" s="30" t="s">
        <v>21</v>
      </c>
      <c r="N7" s="30" t="s">
        <v>22</v>
      </c>
      <c r="O7" s="30" t="s">
        <v>23</v>
      </c>
      <c r="P7" s="30" t="s">
        <v>24</v>
      </c>
      <c r="Q7" s="30" t="s">
        <v>25</v>
      </c>
      <c r="R7" s="30" t="s">
        <v>26</v>
      </c>
      <c r="S7" s="30" t="s">
        <v>27</v>
      </c>
      <c r="T7" s="30" t="s">
        <v>28</v>
      </c>
      <c r="U7" s="32" t="s">
        <v>29</v>
      </c>
      <c r="V7" s="32" t="s">
        <v>233</v>
      </c>
      <c r="W7" s="256"/>
      <c r="X7" s="33"/>
    </row>
    <row r="8" spans="1:25" ht="22.5" customHeight="1" x14ac:dyDescent="0.3">
      <c r="A8" s="34"/>
      <c r="B8" s="35" t="s">
        <v>34</v>
      </c>
      <c r="C8" s="36" t="s">
        <v>35</v>
      </c>
      <c r="D8" s="193">
        <v>9154.91</v>
      </c>
      <c r="E8" s="193">
        <v>13935.55</v>
      </c>
      <c r="F8" s="193">
        <v>89.12</v>
      </c>
      <c r="G8" s="193">
        <v>0</v>
      </c>
      <c r="H8" s="193">
        <v>0</v>
      </c>
      <c r="I8" s="193">
        <v>206</v>
      </c>
      <c r="J8" s="193">
        <v>1436.9499999999998</v>
      </c>
      <c r="K8" s="193">
        <v>165126.87</v>
      </c>
      <c r="L8" s="193">
        <v>18170.900000000001</v>
      </c>
      <c r="M8" s="193">
        <v>12661.64</v>
      </c>
      <c r="N8" s="193">
        <v>21.5</v>
      </c>
      <c r="O8" s="193">
        <v>4215.58</v>
      </c>
      <c r="P8" s="193">
        <v>16107.49</v>
      </c>
      <c r="Q8" s="193">
        <v>9627.59</v>
      </c>
      <c r="R8" s="193">
        <v>348.54999999999995</v>
      </c>
      <c r="S8" s="193">
        <v>0</v>
      </c>
      <c r="T8" s="193">
        <v>0</v>
      </c>
      <c r="U8" s="193">
        <v>0</v>
      </c>
      <c r="V8" s="193">
        <f t="shared" ref="V8" si="0">SUM(V9:V11)</f>
        <v>0</v>
      </c>
      <c r="W8" s="194">
        <v>251102.64999999997</v>
      </c>
    </row>
    <row r="9" spans="1:25" x14ac:dyDescent="0.25">
      <c r="A9"/>
      <c r="B9" s="39"/>
      <c r="C9" s="40" t="s">
        <v>36</v>
      </c>
      <c r="D9" s="41">
        <v>8555.56</v>
      </c>
      <c r="E9" s="41">
        <v>13026.539999999999</v>
      </c>
      <c r="F9" s="41">
        <v>89.12</v>
      </c>
      <c r="G9" s="41">
        <v>0</v>
      </c>
      <c r="H9" s="41">
        <v>0</v>
      </c>
      <c r="I9" s="41">
        <v>169.5</v>
      </c>
      <c r="J9" s="41">
        <v>1402.07</v>
      </c>
      <c r="K9" s="41">
        <v>154389.39000000001</v>
      </c>
      <c r="L9" s="41">
        <v>17638.310000000001</v>
      </c>
      <c r="M9" s="41">
        <v>10630.3</v>
      </c>
      <c r="N9" s="41">
        <v>21.5</v>
      </c>
      <c r="O9" s="41">
        <v>3893.84</v>
      </c>
      <c r="P9" s="41">
        <v>14670.329999999998</v>
      </c>
      <c r="Q9" s="41">
        <v>7326.0300000000007</v>
      </c>
      <c r="R9" s="41">
        <v>314.04999999999995</v>
      </c>
      <c r="S9" s="41">
        <v>0</v>
      </c>
      <c r="T9" s="41">
        <v>0</v>
      </c>
      <c r="U9" s="41">
        <v>0</v>
      </c>
      <c r="V9" s="226">
        <v>0</v>
      </c>
      <c r="W9" s="42">
        <v>232126.54</v>
      </c>
    </row>
    <row r="10" spans="1:25" x14ac:dyDescent="0.25">
      <c r="A10"/>
      <c r="B10" s="39"/>
      <c r="C10" s="40" t="s">
        <v>37</v>
      </c>
      <c r="D10" s="41">
        <v>551.1</v>
      </c>
      <c r="E10" s="41">
        <v>875.18000000000006</v>
      </c>
      <c r="F10" s="41">
        <v>0</v>
      </c>
      <c r="G10" s="41">
        <v>0</v>
      </c>
      <c r="H10" s="41">
        <v>0</v>
      </c>
      <c r="I10" s="41">
        <v>36.5</v>
      </c>
      <c r="J10" s="41">
        <v>32.630000000000003</v>
      </c>
      <c r="K10" s="41">
        <v>9320.93</v>
      </c>
      <c r="L10" s="41">
        <v>342.42</v>
      </c>
      <c r="M10" s="41">
        <v>2031.3400000000001</v>
      </c>
      <c r="N10" s="41">
        <v>0</v>
      </c>
      <c r="O10" s="41">
        <v>321.74</v>
      </c>
      <c r="P10" s="41">
        <v>1054.3600000000001</v>
      </c>
      <c r="Q10" s="41">
        <v>2301.56</v>
      </c>
      <c r="R10" s="41">
        <v>34.5</v>
      </c>
      <c r="S10" s="41">
        <v>0</v>
      </c>
      <c r="T10" s="41">
        <v>0</v>
      </c>
      <c r="U10" s="41">
        <v>0</v>
      </c>
      <c r="V10" s="226">
        <v>0</v>
      </c>
      <c r="W10" s="42">
        <v>16902.259999999998</v>
      </c>
    </row>
    <row r="11" spans="1:25" x14ac:dyDescent="0.25">
      <c r="A11"/>
      <c r="B11" s="39"/>
      <c r="C11" s="40" t="s">
        <v>38</v>
      </c>
      <c r="D11" s="41">
        <v>48.25</v>
      </c>
      <c r="E11" s="41">
        <v>33.83</v>
      </c>
      <c r="F11" s="41">
        <v>0</v>
      </c>
      <c r="G11" s="41">
        <v>0</v>
      </c>
      <c r="H11" s="41">
        <v>0</v>
      </c>
      <c r="I11" s="41">
        <v>0</v>
      </c>
      <c r="J11" s="41">
        <v>2.25</v>
      </c>
      <c r="K11" s="41">
        <v>1416.55</v>
      </c>
      <c r="L11" s="41">
        <v>190.17000000000002</v>
      </c>
      <c r="M11" s="41">
        <v>0</v>
      </c>
      <c r="N11" s="41">
        <v>0</v>
      </c>
      <c r="O11" s="41">
        <v>0</v>
      </c>
      <c r="P11" s="41">
        <v>382.8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226">
        <v>0</v>
      </c>
      <c r="W11" s="42">
        <v>2073.85</v>
      </c>
    </row>
    <row r="12" spans="1:25" ht="22.5" customHeight="1" x14ac:dyDescent="0.25">
      <c r="A12"/>
      <c r="B12" s="39" t="s">
        <v>39</v>
      </c>
      <c r="C12" s="43" t="s">
        <v>40</v>
      </c>
      <c r="D12" s="37">
        <v>2593.2800000000002</v>
      </c>
      <c r="E12" s="37">
        <v>3435.82</v>
      </c>
      <c r="F12" s="37">
        <v>2777.99</v>
      </c>
      <c r="G12" s="37">
        <v>0</v>
      </c>
      <c r="H12" s="37">
        <v>0</v>
      </c>
      <c r="I12" s="37">
        <v>64</v>
      </c>
      <c r="J12" s="37">
        <v>187.35999999999999</v>
      </c>
      <c r="K12" s="37">
        <v>50803.7</v>
      </c>
      <c r="L12" s="37">
        <v>1169.57</v>
      </c>
      <c r="M12" s="37">
        <v>2445.4499999999998</v>
      </c>
      <c r="N12" s="37">
        <v>0</v>
      </c>
      <c r="O12" s="37">
        <v>1020.62</v>
      </c>
      <c r="P12" s="37">
        <v>14013.990000000002</v>
      </c>
      <c r="Q12" s="37">
        <v>3970.32</v>
      </c>
      <c r="R12" s="37">
        <v>27</v>
      </c>
      <c r="S12" s="37">
        <v>0</v>
      </c>
      <c r="T12" s="37">
        <v>0</v>
      </c>
      <c r="U12" s="37">
        <v>0</v>
      </c>
      <c r="V12" s="225">
        <v>0</v>
      </c>
      <c r="W12" s="38">
        <v>82509.100000000006</v>
      </c>
    </row>
    <row r="13" spans="1:25" ht="23.25" customHeight="1" x14ac:dyDescent="0.3">
      <c r="A13" s="44"/>
      <c r="B13" s="39" t="s">
        <v>41</v>
      </c>
      <c r="C13" s="43" t="s">
        <v>42</v>
      </c>
      <c r="D13" s="37">
        <v>462477.11</v>
      </c>
      <c r="E13" s="37">
        <v>555549.12000000011</v>
      </c>
      <c r="F13" s="37">
        <v>288182.69</v>
      </c>
      <c r="G13" s="37">
        <v>87.850000000000009</v>
      </c>
      <c r="H13" s="37">
        <v>79.319999999999993</v>
      </c>
      <c r="I13" s="37">
        <v>5513.2800000000007</v>
      </c>
      <c r="J13" s="37">
        <v>82727.110000000015</v>
      </c>
      <c r="K13" s="37">
        <v>7901399.4500000002</v>
      </c>
      <c r="L13" s="37">
        <v>471358.45999999996</v>
      </c>
      <c r="M13" s="37">
        <v>301434.86</v>
      </c>
      <c r="N13" s="37">
        <v>3</v>
      </c>
      <c r="O13" s="37">
        <v>145317.82999999999</v>
      </c>
      <c r="P13" s="37">
        <v>1790466.07</v>
      </c>
      <c r="Q13" s="37">
        <v>25232.590000000004</v>
      </c>
      <c r="R13" s="37">
        <v>27257.25</v>
      </c>
      <c r="S13" s="37">
        <v>0</v>
      </c>
      <c r="T13" s="37">
        <v>406.33</v>
      </c>
      <c r="U13" s="37">
        <v>0</v>
      </c>
      <c r="V13" s="37">
        <f t="shared" ref="V13" si="1">SUM(V14:V32)</f>
        <v>0</v>
      </c>
      <c r="W13" s="38">
        <v>12057492.32</v>
      </c>
    </row>
    <row r="14" spans="1:25" s="44" customFormat="1" x14ac:dyDescent="0.3">
      <c r="A14"/>
      <c r="B14" s="39"/>
      <c r="C14" s="40" t="s">
        <v>43</v>
      </c>
      <c r="D14" s="41">
        <v>117819.64</v>
      </c>
      <c r="E14" s="41">
        <v>140417.79999999999</v>
      </c>
      <c r="F14" s="41">
        <v>68561.91</v>
      </c>
      <c r="G14" s="41">
        <v>1</v>
      </c>
      <c r="H14" s="41">
        <v>40.369999999999997</v>
      </c>
      <c r="I14" s="41">
        <v>548.07999999999993</v>
      </c>
      <c r="J14" s="41">
        <v>17963</v>
      </c>
      <c r="K14" s="41">
        <v>1971609.4700000002</v>
      </c>
      <c r="L14" s="41">
        <v>137332.59999999998</v>
      </c>
      <c r="M14" s="41">
        <v>72519.539999999994</v>
      </c>
      <c r="N14" s="41">
        <v>1</v>
      </c>
      <c r="O14" s="41">
        <v>43947.839999999997</v>
      </c>
      <c r="P14" s="41">
        <v>214701.66</v>
      </c>
      <c r="Q14" s="41">
        <v>349.26</v>
      </c>
      <c r="R14" s="41">
        <v>4868.6000000000004</v>
      </c>
      <c r="S14" s="41">
        <v>0</v>
      </c>
      <c r="T14" s="41">
        <v>65.72</v>
      </c>
      <c r="U14" s="41">
        <v>0</v>
      </c>
      <c r="V14" s="226">
        <v>0</v>
      </c>
      <c r="W14" s="42">
        <v>2790747.49</v>
      </c>
      <c r="X14" s="45"/>
    </row>
    <row r="15" spans="1:25" x14ac:dyDescent="0.25">
      <c r="A15"/>
      <c r="B15" s="39"/>
      <c r="C15" s="40" t="s">
        <v>44</v>
      </c>
      <c r="D15" s="41">
        <v>20127.21</v>
      </c>
      <c r="E15" s="41">
        <v>24586.78</v>
      </c>
      <c r="F15" s="41">
        <v>8727.14</v>
      </c>
      <c r="G15" s="41">
        <v>33.08</v>
      </c>
      <c r="H15" s="41">
        <v>0</v>
      </c>
      <c r="I15" s="41">
        <v>287</v>
      </c>
      <c r="J15" s="41">
        <v>3602.87</v>
      </c>
      <c r="K15" s="41">
        <v>440313.55000000005</v>
      </c>
      <c r="L15" s="41">
        <v>18150.16</v>
      </c>
      <c r="M15" s="41">
        <v>13829.5</v>
      </c>
      <c r="N15" s="41">
        <v>0</v>
      </c>
      <c r="O15" s="41">
        <v>8727.6200000000008</v>
      </c>
      <c r="P15" s="41">
        <v>245389.07000000004</v>
      </c>
      <c r="Q15" s="41">
        <v>2</v>
      </c>
      <c r="R15" s="41">
        <v>680.74</v>
      </c>
      <c r="S15" s="41">
        <v>0</v>
      </c>
      <c r="T15" s="41">
        <v>18</v>
      </c>
      <c r="U15" s="41">
        <v>0</v>
      </c>
      <c r="V15" s="226">
        <v>0</v>
      </c>
      <c r="W15" s="42">
        <v>784474.72</v>
      </c>
    </row>
    <row r="16" spans="1:25" ht="16.5" customHeight="1" x14ac:dyDescent="0.25">
      <c r="A16"/>
      <c r="B16" s="39"/>
      <c r="C16" s="40" t="s">
        <v>45</v>
      </c>
      <c r="D16" s="41">
        <v>8369.7199999999993</v>
      </c>
      <c r="E16" s="41">
        <v>11618.080000000002</v>
      </c>
      <c r="F16" s="41">
        <v>2291.87</v>
      </c>
      <c r="G16" s="41">
        <v>4.5</v>
      </c>
      <c r="H16" s="41">
        <v>0</v>
      </c>
      <c r="I16" s="41">
        <v>367.46000000000004</v>
      </c>
      <c r="J16" s="41">
        <v>1280.5700000000002</v>
      </c>
      <c r="K16" s="41">
        <v>137116.25</v>
      </c>
      <c r="L16" s="41">
        <v>7943.82</v>
      </c>
      <c r="M16" s="41">
        <v>9370.93</v>
      </c>
      <c r="N16" s="41">
        <v>0</v>
      </c>
      <c r="O16" s="41">
        <v>3558.4300000000003</v>
      </c>
      <c r="P16" s="41">
        <v>58703.77</v>
      </c>
      <c r="Q16" s="41">
        <v>2742.45</v>
      </c>
      <c r="R16" s="41">
        <v>434.51</v>
      </c>
      <c r="S16" s="41">
        <v>0</v>
      </c>
      <c r="T16" s="41">
        <v>10.75</v>
      </c>
      <c r="U16" s="41">
        <v>0</v>
      </c>
      <c r="V16" s="226">
        <v>0</v>
      </c>
      <c r="W16" s="42">
        <v>243813.11000000002</v>
      </c>
    </row>
    <row r="17" spans="1:24" ht="16.5" customHeight="1" x14ac:dyDescent="0.25">
      <c r="A17"/>
      <c r="B17" s="39"/>
      <c r="C17" s="40" t="s">
        <v>46</v>
      </c>
      <c r="D17" s="41">
        <v>13177.7</v>
      </c>
      <c r="E17" s="41">
        <v>15669.92</v>
      </c>
      <c r="F17" s="41">
        <v>7732.4500000000007</v>
      </c>
      <c r="G17" s="41">
        <v>0</v>
      </c>
      <c r="H17" s="41">
        <v>0</v>
      </c>
      <c r="I17" s="41">
        <v>150.41</v>
      </c>
      <c r="J17" s="41">
        <v>2249.86</v>
      </c>
      <c r="K17" s="41">
        <v>186708.34</v>
      </c>
      <c r="L17" s="41">
        <v>8396.380000000001</v>
      </c>
      <c r="M17" s="41">
        <v>7974.09</v>
      </c>
      <c r="N17" s="41">
        <v>0</v>
      </c>
      <c r="O17" s="41">
        <v>2113.34</v>
      </c>
      <c r="P17" s="41">
        <v>28441.899999999998</v>
      </c>
      <c r="Q17" s="41">
        <v>0</v>
      </c>
      <c r="R17" s="41">
        <v>308.13</v>
      </c>
      <c r="S17" s="41">
        <v>0</v>
      </c>
      <c r="T17" s="41">
        <v>6</v>
      </c>
      <c r="U17" s="41">
        <v>0</v>
      </c>
      <c r="V17" s="226">
        <v>0</v>
      </c>
      <c r="W17" s="42">
        <v>272928.52</v>
      </c>
    </row>
    <row r="18" spans="1:24" ht="16.5" customHeight="1" x14ac:dyDescent="0.25">
      <c r="A18"/>
      <c r="B18" s="39"/>
      <c r="C18" s="40" t="s">
        <v>47</v>
      </c>
      <c r="D18" s="41">
        <v>5452.84</v>
      </c>
      <c r="E18" s="41">
        <v>7186.62</v>
      </c>
      <c r="F18" s="41">
        <v>648.33999999999992</v>
      </c>
      <c r="G18" s="41">
        <v>0</v>
      </c>
      <c r="H18" s="41">
        <v>0</v>
      </c>
      <c r="I18" s="41">
        <v>107</v>
      </c>
      <c r="J18" s="41">
        <v>1133.5899999999999</v>
      </c>
      <c r="K18" s="41">
        <v>114914.5</v>
      </c>
      <c r="L18" s="41">
        <v>7014.88</v>
      </c>
      <c r="M18" s="41">
        <v>3785.23</v>
      </c>
      <c r="N18" s="41">
        <v>0</v>
      </c>
      <c r="O18" s="41">
        <v>1430.28</v>
      </c>
      <c r="P18" s="41">
        <v>38174.58</v>
      </c>
      <c r="Q18" s="41">
        <v>1</v>
      </c>
      <c r="R18" s="41">
        <v>514.38</v>
      </c>
      <c r="S18" s="41">
        <v>0</v>
      </c>
      <c r="T18" s="41">
        <v>1</v>
      </c>
      <c r="U18" s="41">
        <v>0</v>
      </c>
      <c r="V18" s="226">
        <v>0</v>
      </c>
      <c r="W18" s="42">
        <v>180364.24</v>
      </c>
    </row>
    <row r="19" spans="1:24" ht="16.5" customHeight="1" x14ac:dyDescent="0.25">
      <c r="A19"/>
      <c r="B19" s="39"/>
      <c r="C19" s="40" t="s">
        <v>48</v>
      </c>
      <c r="D19" s="41">
        <v>799.28</v>
      </c>
      <c r="E19" s="41">
        <v>871.22</v>
      </c>
      <c r="F19" s="41">
        <v>986.08000000000015</v>
      </c>
      <c r="G19" s="41">
        <v>0</v>
      </c>
      <c r="H19" s="41">
        <v>0</v>
      </c>
      <c r="I19" s="41">
        <v>36.24</v>
      </c>
      <c r="J19" s="41">
        <v>176.78</v>
      </c>
      <c r="K19" s="41">
        <v>18802.25</v>
      </c>
      <c r="L19" s="41">
        <v>2408.4699999999998</v>
      </c>
      <c r="M19" s="41">
        <v>691.16</v>
      </c>
      <c r="N19" s="41">
        <v>0</v>
      </c>
      <c r="O19" s="41">
        <v>1</v>
      </c>
      <c r="P19" s="41">
        <v>0</v>
      </c>
      <c r="Q19" s="41">
        <v>0</v>
      </c>
      <c r="R19" s="41">
        <v>21.509999999999998</v>
      </c>
      <c r="S19" s="41">
        <v>0</v>
      </c>
      <c r="T19" s="41">
        <v>4.75</v>
      </c>
      <c r="U19" s="41">
        <v>0</v>
      </c>
      <c r="V19" s="226">
        <v>0</v>
      </c>
      <c r="W19" s="42">
        <v>24798.739999999998</v>
      </c>
    </row>
    <row r="20" spans="1:24" ht="16.5" customHeight="1" x14ac:dyDescent="0.25">
      <c r="A20"/>
      <c r="B20" s="39"/>
      <c r="C20" s="40" t="s">
        <v>49</v>
      </c>
      <c r="D20" s="41">
        <v>28575.46</v>
      </c>
      <c r="E20" s="41">
        <v>32733.040000000001</v>
      </c>
      <c r="F20" s="41">
        <v>25096.93</v>
      </c>
      <c r="G20" s="41">
        <v>0</v>
      </c>
      <c r="H20" s="41">
        <v>11.43</v>
      </c>
      <c r="I20" s="41">
        <v>568.43000000000006</v>
      </c>
      <c r="J20" s="41">
        <v>5484.4000000000005</v>
      </c>
      <c r="K20" s="41">
        <v>556282.31999999995</v>
      </c>
      <c r="L20" s="41">
        <v>38275.199999999997</v>
      </c>
      <c r="M20" s="41">
        <v>18110.84</v>
      </c>
      <c r="N20" s="41">
        <v>0</v>
      </c>
      <c r="O20" s="41">
        <v>4973.45</v>
      </c>
      <c r="P20" s="41">
        <v>37197.949999999997</v>
      </c>
      <c r="Q20" s="41">
        <v>0</v>
      </c>
      <c r="R20" s="41">
        <v>2437.85</v>
      </c>
      <c r="S20" s="41">
        <v>0</v>
      </c>
      <c r="T20" s="41">
        <v>17.100000000000001</v>
      </c>
      <c r="U20" s="41">
        <v>0</v>
      </c>
      <c r="V20" s="226">
        <v>0</v>
      </c>
      <c r="W20" s="42">
        <v>749764.39999999991</v>
      </c>
    </row>
    <row r="21" spans="1:24" ht="16.5" customHeight="1" x14ac:dyDescent="0.25">
      <c r="A21"/>
      <c r="B21" s="39"/>
      <c r="C21" s="40" t="s">
        <v>50</v>
      </c>
      <c r="D21" s="41">
        <v>20198.050000000003</v>
      </c>
      <c r="E21" s="41">
        <v>22787.38</v>
      </c>
      <c r="F21" s="41">
        <v>24112.059999999998</v>
      </c>
      <c r="G21" s="41">
        <v>0</v>
      </c>
      <c r="H21" s="41">
        <v>0</v>
      </c>
      <c r="I21" s="41">
        <v>578.28</v>
      </c>
      <c r="J21" s="41">
        <v>5394.6</v>
      </c>
      <c r="K21" s="41">
        <v>560972.71</v>
      </c>
      <c r="L21" s="41">
        <v>62823.990000000005</v>
      </c>
      <c r="M21" s="41">
        <v>10161.5</v>
      </c>
      <c r="N21" s="41">
        <v>0</v>
      </c>
      <c r="O21" s="41">
        <v>5303.41</v>
      </c>
      <c r="P21" s="41">
        <v>14106.650000000001</v>
      </c>
      <c r="Q21" s="41">
        <v>0</v>
      </c>
      <c r="R21" s="41">
        <v>1855.18</v>
      </c>
      <c r="S21" s="41">
        <v>0</v>
      </c>
      <c r="T21" s="41">
        <v>10.55</v>
      </c>
      <c r="U21" s="41">
        <v>0</v>
      </c>
      <c r="V21" s="226">
        <v>0</v>
      </c>
      <c r="W21" s="42">
        <v>728304.3600000001</v>
      </c>
    </row>
    <row r="22" spans="1:24" ht="16.5" customHeight="1" x14ac:dyDescent="0.25">
      <c r="A22"/>
      <c r="B22" s="39"/>
      <c r="C22" s="40" t="s">
        <v>51</v>
      </c>
      <c r="D22" s="41">
        <v>22481.82</v>
      </c>
      <c r="E22" s="41">
        <v>26775.480000000003</v>
      </c>
      <c r="F22" s="41">
        <v>10238.18</v>
      </c>
      <c r="G22" s="41">
        <v>22.25</v>
      </c>
      <c r="H22" s="41">
        <v>0</v>
      </c>
      <c r="I22" s="41">
        <v>476.15000000000003</v>
      </c>
      <c r="J22" s="41">
        <v>4003.69</v>
      </c>
      <c r="K22" s="41">
        <v>331225.81</v>
      </c>
      <c r="L22" s="41">
        <v>16477.260000000002</v>
      </c>
      <c r="M22" s="41">
        <v>13194.619999999999</v>
      </c>
      <c r="N22" s="41">
        <v>0</v>
      </c>
      <c r="O22" s="41">
        <v>5682.59</v>
      </c>
      <c r="P22" s="41">
        <v>79975.33</v>
      </c>
      <c r="Q22" s="41">
        <v>121.04</v>
      </c>
      <c r="R22" s="41">
        <v>1001.48</v>
      </c>
      <c r="S22" s="41">
        <v>0</v>
      </c>
      <c r="T22" s="41">
        <v>16.5</v>
      </c>
      <c r="U22" s="41">
        <v>0</v>
      </c>
      <c r="V22" s="226">
        <v>0</v>
      </c>
      <c r="W22" s="42">
        <v>511692.2</v>
      </c>
    </row>
    <row r="23" spans="1:24" ht="16.5" customHeight="1" x14ac:dyDescent="0.25">
      <c r="A23"/>
      <c r="B23" s="39"/>
      <c r="C23" s="40" t="s">
        <v>52</v>
      </c>
      <c r="D23" s="41">
        <v>28914.11</v>
      </c>
      <c r="E23" s="41">
        <v>35070.879999999997</v>
      </c>
      <c r="F23" s="41">
        <v>14785.32</v>
      </c>
      <c r="G23" s="41">
        <v>21</v>
      </c>
      <c r="H23" s="41">
        <v>0</v>
      </c>
      <c r="I23" s="41">
        <v>686.46</v>
      </c>
      <c r="J23" s="41">
        <v>4230.58</v>
      </c>
      <c r="K23" s="41">
        <v>511971.16</v>
      </c>
      <c r="L23" s="41">
        <v>21501.98</v>
      </c>
      <c r="M23" s="41">
        <v>25101.13</v>
      </c>
      <c r="N23" s="41">
        <v>0</v>
      </c>
      <c r="O23" s="41">
        <v>10282.64</v>
      </c>
      <c r="P23" s="41">
        <v>134646.13</v>
      </c>
      <c r="Q23" s="41">
        <v>13285.07</v>
      </c>
      <c r="R23" s="41">
        <v>818.7</v>
      </c>
      <c r="S23" s="41">
        <v>0</v>
      </c>
      <c r="T23" s="41">
        <v>18</v>
      </c>
      <c r="U23" s="41">
        <v>0</v>
      </c>
      <c r="V23" s="226">
        <v>0</v>
      </c>
      <c r="W23" s="42">
        <v>801333.16</v>
      </c>
    </row>
    <row r="24" spans="1:24" ht="16.5" customHeight="1" x14ac:dyDescent="0.25">
      <c r="A24"/>
      <c r="B24" s="39"/>
      <c r="C24" s="40" t="s">
        <v>53</v>
      </c>
      <c r="D24" s="41">
        <v>25143.61</v>
      </c>
      <c r="E24" s="41">
        <v>28715.83</v>
      </c>
      <c r="F24" s="41">
        <v>24426.720000000001</v>
      </c>
      <c r="G24" s="41">
        <v>0</v>
      </c>
      <c r="H24" s="41">
        <v>15</v>
      </c>
      <c r="I24" s="41">
        <v>354.72999999999996</v>
      </c>
      <c r="J24" s="41">
        <v>4593.7699999999995</v>
      </c>
      <c r="K24" s="41">
        <v>390257.47000000003</v>
      </c>
      <c r="L24" s="41">
        <v>16264.48</v>
      </c>
      <c r="M24" s="41">
        <v>13880.31</v>
      </c>
      <c r="N24" s="41">
        <v>0</v>
      </c>
      <c r="O24" s="41">
        <v>6073.77</v>
      </c>
      <c r="P24" s="41">
        <v>134170.9</v>
      </c>
      <c r="Q24" s="41">
        <v>0</v>
      </c>
      <c r="R24" s="41">
        <v>1293.74</v>
      </c>
      <c r="S24" s="41">
        <v>0</v>
      </c>
      <c r="T24" s="41">
        <v>40.5</v>
      </c>
      <c r="U24" s="41">
        <v>0</v>
      </c>
      <c r="V24" s="226">
        <v>0</v>
      </c>
      <c r="W24" s="42">
        <v>645230.82999999996</v>
      </c>
    </row>
    <row r="25" spans="1:24" ht="16.5" customHeight="1" x14ac:dyDescent="0.25">
      <c r="A25"/>
      <c r="B25" s="39"/>
      <c r="C25" s="40" t="s">
        <v>54</v>
      </c>
      <c r="D25" s="41">
        <v>55894.1</v>
      </c>
      <c r="E25" s="41">
        <v>71542.22</v>
      </c>
      <c r="F25" s="41">
        <v>22360.41</v>
      </c>
      <c r="G25" s="41">
        <v>1</v>
      </c>
      <c r="H25" s="41">
        <v>0</v>
      </c>
      <c r="I25" s="41">
        <v>215.63</v>
      </c>
      <c r="J25" s="41">
        <v>9602.73</v>
      </c>
      <c r="K25" s="41">
        <v>932430.13</v>
      </c>
      <c r="L25" s="41">
        <v>38730.520000000004</v>
      </c>
      <c r="M25" s="41">
        <v>50662.3</v>
      </c>
      <c r="N25" s="41">
        <v>2</v>
      </c>
      <c r="O25" s="41">
        <v>24573.06</v>
      </c>
      <c r="P25" s="41">
        <v>287943.64</v>
      </c>
      <c r="Q25" s="41">
        <v>8480.17</v>
      </c>
      <c r="R25" s="41">
        <v>4947.96</v>
      </c>
      <c r="S25" s="41">
        <v>0</v>
      </c>
      <c r="T25" s="41">
        <v>80.459999999999994</v>
      </c>
      <c r="U25" s="41">
        <v>0</v>
      </c>
      <c r="V25" s="226">
        <v>0</v>
      </c>
      <c r="W25" s="42">
        <v>1507466.33</v>
      </c>
    </row>
    <row r="26" spans="1:24" x14ac:dyDescent="0.25">
      <c r="A26"/>
      <c r="B26" s="39"/>
      <c r="C26" s="40" t="s">
        <v>55</v>
      </c>
      <c r="D26" s="41">
        <v>5052.55</v>
      </c>
      <c r="E26" s="41">
        <v>6151.4699999999993</v>
      </c>
      <c r="F26" s="41">
        <v>4269.75</v>
      </c>
      <c r="G26" s="41">
        <v>0</v>
      </c>
      <c r="H26" s="41">
        <v>0</v>
      </c>
      <c r="I26" s="41">
        <v>175.63</v>
      </c>
      <c r="J26" s="41">
        <v>1772.27</v>
      </c>
      <c r="K26" s="41">
        <v>128738.47</v>
      </c>
      <c r="L26" s="41">
        <v>11062.59</v>
      </c>
      <c r="M26" s="41">
        <v>2611.71</v>
      </c>
      <c r="N26" s="41">
        <v>0</v>
      </c>
      <c r="O26" s="41">
        <v>2343.63</v>
      </c>
      <c r="P26" s="41">
        <v>15604.38</v>
      </c>
      <c r="Q26" s="41">
        <v>1</v>
      </c>
      <c r="R26" s="41">
        <v>810</v>
      </c>
      <c r="S26" s="41">
        <v>0</v>
      </c>
      <c r="T26" s="41">
        <v>3</v>
      </c>
      <c r="U26" s="41">
        <v>0</v>
      </c>
      <c r="V26" s="226">
        <v>0</v>
      </c>
      <c r="W26" s="42">
        <v>178596.45</v>
      </c>
    </row>
    <row r="27" spans="1:24" ht="16.5" customHeight="1" x14ac:dyDescent="0.25">
      <c r="A27"/>
      <c r="B27" s="39"/>
      <c r="C27" s="40" t="s">
        <v>56</v>
      </c>
      <c r="D27" s="41">
        <v>10993.6</v>
      </c>
      <c r="E27" s="41">
        <v>11857.830000000002</v>
      </c>
      <c r="F27" s="41">
        <v>10594.36</v>
      </c>
      <c r="G27" s="41">
        <v>0</v>
      </c>
      <c r="H27" s="41">
        <v>0</v>
      </c>
      <c r="I27" s="41">
        <v>177.79000000000002</v>
      </c>
      <c r="J27" s="41">
        <v>2048.88</v>
      </c>
      <c r="K27" s="41">
        <v>205017.41999999998</v>
      </c>
      <c r="L27" s="41">
        <v>9596.59</v>
      </c>
      <c r="M27" s="41">
        <v>4738.51</v>
      </c>
      <c r="N27" s="41">
        <v>0</v>
      </c>
      <c r="O27" s="41">
        <v>2754.2200000000003</v>
      </c>
      <c r="P27" s="41">
        <v>27225.989999999998</v>
      </c>
      <c r="Q27" s="41">
        <v>24.5</v>
      </c>
      <c r="R27" s="41">
        <v>686.5</v>
      </c>
      <c r="S27" s="41">
        <v>0</v>
      </c>
      <c r="T27" s="41">
        <v>23.25</v>
      </c>
      <c r="U27" s="41">
        <v>0</v>
      </c>
      <c r="V27" s="226">
        <v>0</v>
      </c>
      <c r="W27" s="42">
        <v>285739.43999999994</v>
      </c>
    </row>
    <row r="28" spans="1:24" ht="16.5" customHeight="1" x14ac:dyDescent="0.25">
      <c r="A28"/>
      <c r="B28" s="39"/>
      <c r="C28" s="40" t="s">
        <v>57</v>
      </c>
      <c r="D28" s="41">
        <v>29273.39</v>
      </c>
      <c r="E28" s="41">
        <v>33720.129999999997</v>
      </c>
      <c r="F28" s="41">
        <v>17965.3</v>
      </c>
      <c r="G28" s="41">
        <v>0</v>
      </c>
      <c r="H28" s="41">
        <v>0</v>
      </c>
      <c r="I28" s="41">
        <v>138.5</v>
      </c>
      <c r="J28" s="41">
        <v>5479.3499999999995</v>
      </c>
      <c r="K28" s="41">
        <v>408721.42000000004</v>
      </c>
      <c r="L28" s="41">
        <v>23691.899999999998</v>
      </c>
      <c r="M28" s="41">
        <v>16686.419999999998</v>
      </c>
      <c r="N28" s="41">
        <v>0</v>
      </c>
      <c r="O28" s="41">
        <v>7038.75</v>
      </c>
      <c r="P28" s="41">
        <v>238085.51</v>
      </c>
      <c r="Q28" s="41">
        <v>17.11</v>
      </c>
      <c r="R28" s="41">
        <v>2636.17</v>
      </c>
      <c r="S28" s="41">
        <v>0</v>
      </c>
      <c r="T28" s="41">
        <v>39.5</v>
      </c>
      <c r="U28" s="41">
        <v>0</v>
      </c>
      <c r="V28" s="226">
        <v>0</v>
      </c>
      <c r="W28" s="42">
        <v>783493.45</v>
      </c>
    </row>
    <row r="29" spans="1:24" ht="15.75" customHeight="1" x14ac:dyDescent="0.25">
      <c r="A29"/>
      <c r="B29" s="39"/>
      <c r="C29" s="40" t="s">
        <v>58</v>
      </c>
      <c r="D29" s="41">
        <v>38928.04</v>
      </c>
      <c r="E29" s="41">
        <v>47927.200000000004</v>
      </c>
      <c r="F29" s="41">
        <v>27227.590000000004</v>
      </c>
      <c r="G29" s="41">
        <v>4</v>
      </c>
      <c r="H29" s="41">
        <v>12.52</v>
      </c>
      <c r="I29" s="41">
        <v>287.27999999999997</v>
      </c>
      <c r="J29" s="41">
        <v>8420.52</v>
      </c>
      <c r="K29" s="41">
        <v>461589.63</v>
      </c>
      <c r="L29" s="41">
        <v>16112.82</v>
      </c>
      <c r="M29" s="41">
        <v>17421.43</v>
      </c>
      <c r="N29" s="41">
        <v>0</v>
      </c>
      <c r="O29" s="41">
        <v>6864.8899999999994</v>
      </c>
      <c r="P29" s="41">
        <v>104042.04</v>
      </c>
      <c r="Q29" s="41">
        <v>21</v>
      </c>
      <c r="R29" s="41">
        <v>851.76</v>
      </c>
      <c r="S29" s="41">
        <v>0</v>
      </c>
      <c r="T29" s="41">
        <v>17.5</v>
      </c>
      <c r="U29" s="41">
        <v>0</v>
      </c>
      <c r="V29" s="226">
        <v>0</v>
      </c>
      <c r="W29" s="42">
        <v>729728.22</v>
      </c>
    </row>
    <row r="30" spans="1:24" s="44" customFormat="1" ht="16.5" customHeight="1" x14ac:dyDescent="0.3">
      <c r="A30"/>
      <c r="B30" s="39"/>
      <c r="C30" s="40" t="s">
        <v>59</v>
      </c>
      <c r="D30" s="41">
        <v>6141.6900000000005</v>
      </c>
      <c r="E30" s="41">
        <v>6549.72</v>
      </c>
      <c r="F30" s="41">
        <v>10055.36</v>
      </c>
      <c r="G30" s="41">
        <v>0</v>
      </c>
      <c r="H30" s="41">
        <v>0</v>
      </c>
      <c r="I30" s="41">
        <v>71.5</v>
      </c>
      <c r="J30" s="41">
        <v>510.29</v>
      </c>
      <c r="K30" s="41">
        <v>102255.59</v>
      </c>
      <c r="L30" s="41">
        <v>4640.3200000000006</v>
      </c>
      <c r="M30" s="41">
        <v>3003.22</v>
      </c>
      <c r="N30" s="41">
        <v>0</v>
      </c>
      <c r="O30" s="41">
        <v>1339.82</v>
      </c>
      <c r="P30" s="41">
        <v>2756.76</v>
      </c>
      <c r="Q30" s="41">
        <v>0</v>
      </c>
      <c r="R30" s="41">
        <v>514.45000000000005</v>
      </c>
      <c r="S30" s="41">
        <v>0</v>
      </c>
      <c r="T30" s="41">
        <v>0</v>
      </c>
      <c r="U30" s="41">
        <v>0</v>
      </c>
      <c r="V30" s="226">
        <v>0</v>
      </c>
      <c r="W30" s="42">
        <v>137838.72</v>
      </c>
      <c r="X30" s="45"/>
    </row>
    <row r="31" spans="1:24" ht="16.5" customHeight="1" x14ac:dyDescent="0.25">
      <c r="A31"/>
      <c r="B31" s="39"/>
      <c r="C31" s="40" t="s">
        <v>60</v>
      </c>
      <c r="D31" s="41">
        <v>13330.95</v>
      </c>
      <c r="E31" s="41">
        <v>16540.62</v>
      </c>
      <c r="F31" s="41">
        <v>3045.0699999999997</v>
      </c>
      <c r="G31" s="41">
        <v>1.02</v>
      </c>
      <c r="H31" s="41">
        <v>0</v>
      </c>
      <c r="I31" s="41">
        <v>172.07</v>
      </c>
      <c r="J31" s="41">
        <v>3043.09</v>
      </c>
      <c r="K31" s="41">
        <v>260327.1</v>
      </c>
      <c r="L31" s="41">
        <v>19929.510000000002</v>
      </c>
      <c r="M31" s="41">
        <v>6496.84</v>
      </c>
      <c r="N31" s="41">
        <v>0</v>
      </c>
      <c r="O31" s="41">
        <v>5929.36</v>
      </c>
      <c r="P31" s="41">
        <v>100548.65</v>
      </c>
      <c r="Q31" s="41">
        <v>80.489999999999995</v>
      </c>
      <c r="R31" s="41">
        <v>1323.84</v>
      </c>
      <c r="S31" s="41">
        <v>0</v>
      </c>
      <c r="T31" s="41">
        <v>20.25</v>
      </c>
      <c r="U31" s="41">
        <v>0</v>
      </c>
      <c r="V31" s="226">
        <v>0</v>
      </c>
      <c r="W31" s="42">
        <v>430788.86000000004</v>
      </c>
    </row>
    <row r="32" spans="1:24" ht="16.5" customHeight="1" x14ac:dyDescent="0.25">
      <c r="A32"/>
      <c r="B32" s="39"/>
      <c r="C32" s="40" t="s">
        <v>61</v>
      </c>
      <c r="D32" s="41">
        <v>11803.349999999999</v>
      </c>
      <c r="E32" s="41">
        <v>14826.9</v>
      </c>
      <c r="F32" s="41">
        <v>5057.8500000000004</v>
      </c>
      <c r="G32" s="41">
        <v>0</v>
      </c>
      <c r="H32" s="41">
        <v>0</v>
      </c>
      <c r="I32" s="41">
        <v>114.64</v>
      </c>
      <c r="J32" s="41">
        <v>1736.27</v>
      </c>
      <c r="K32" s="41">
        <v>182145.86</v>
      </c>
      <c r="L32" s="41">
        <v>11004.99</v>
      </c>
      <c r="M32" s="41">
        <v>11195.58</v>
      </c>
      <c r="N32" s="41">
        <v>0</v>
      </c>
      <c r="O32" s="41">
        <v>2379.73</v>
      </c>
      <c r="P32" s="41">
        <v>28751.159999999996</v>
      </c>
      <c r="Q32" s="41">
        <v>107.5</v>
      </c>
      <c r="R32" s="41">
        <v>1251.75</v>
      </c>
      <c r="S32" s="41">
        <v>0</v>
      </c>
      <c r="T32" s="41">
        <v>13.5</v>
      </c>
      <c r="U32" s="41">
        <v>0</v>
      </c>
      <c r="V32" s="226">
        <v>0</v>
      </c>
      <c r="W32" s="42">
        <v>270389.07999999996</v>
      </c>
    </row>
    <row r="33" spans="1:24" ht="23.25" customHeight="1" x14ac:dyDescent="0.25">
      <c r="A33"/>
      <c r="B33" s="39" t="s">
        <v>62</v>
      </c>
      <c r="C33" s="43" t="s">
        <v>63</v>
      </c>
      <c r="D33" s="37">
        <v>268.51</v>
      </c>
      <c r="E33" s="37">
        <v>367.56000000000006</v>
      </c>
      <c r="F33" s="37">
        <v>7724.59</v>
      </c>
      <c r="G33" s="37">
        <v>0</v>
      </c>
      <c r="H33" s="37">
        <v>0</v>
      </c>
      <c r="I33" s="37">
        <v>1357.25</v>
      </c>
      <c r="J33" s="37">
        <v>1433.74</v>
      </c>
      <c r="K33" s="37">
        <v>203838.99000000002</v>
      </c>
      <c r="L33" s="37">
        <v>18474.32</v>
      </c>
      <c r="M33" s="37">
        <v>4119.9799999999996</v>
      </c>
      <c r="N33" s="37">
        <v>0</v>
      </c>
      <c r="O33" s="37">
        <v>139</v>
      </c>
      <c r="P33" s="37">
        <v>143</v>
      </c>
      <c r="Q33" s="37">
        <v>0</v>
      </c>
      <c r="R33" s="37">
        <v>934</v>
      </c>
      <c r="S33" s="37">
        <v>0</v>
      </c>
      <c r="T33" s="37">
        <v>13.75</v>
      </c>
      <c r="U33" s="37">
        <v>1378.9499999999998</v>
      </c>
      <c r="V33" s="225">
        <v>0</v>
      </c>
      <c r="W33" s="38">
        <v>240193.64</v>
      </c>
    </row>
    <row r="34" spans="1:24" ht="23.25" customHeight="1" x14ac:dyDescent="0.3">
      <c r="A34" s="44"/>
      <c r="B34" s="39" t="s">
        <v>64</v>
      </c>
      <c r="C34" s="43" t="s">
        <v>65</v>
      </c>
      <c r="D34" s="37">
        <v>31524.75</v>
      </c>
      <c r="E34" s="37">
        <v>34566.18</v>
      </c>
      <c r="F34" s="37">
        <v>21270.590000000004</v>
      </c>
      <c r="G34" s="37">
        <v>5</v>
      </c>
      <c r="H34" s="37">
        <v>33.900000000000006</v>
      </c>
      <c r="I34" s="37">
        <v>1563.38</v>
      </c>
      <c r="J34" s="37">
        <v>2729.29</v>
      </c>
      <c r="K34" s="37">
        <v>483932.26999999996</v>
      </c>
      <c r="L34" s="37">
        <v>27762.47</v>
      </c>
      <c r="M34" s="37">
        <v>27574.36</v>
      </c>
      <c r="N34" s="37">
        <v>261</v>
      </c>
      <c r="O34" s="37">
        <v>8976.67</v>
      </c>
      <c r="P34" s="37">
        <v>18028.89</v>
      </c>
      <c r="Q34" s="37">
        <v>3014.1600000000003</v>
      </c>
      <c r="R34" s="37">
        <v>893.54</v>
      </c>
      <c r="S34" s="37">
        <v>0</v>
      </c>
      <c r="T34" s="37">
        <v>20.36</v>
      </c>
      <c r="U34" s="37">
        <v>1548.4299999999998</v>
      </c>
      <c r="V34" s="37">
        <f t="shared" ref="V34" si="2">SUM(V35:V36)</f>
        <v>0</v>
      </c>
      <c r="W34" s="38">
        <v>663705.24</v>
      </c>
    </row>
    <row r="35" spans="1:24" ht="16.5" customHeight="1" x14ac:dyDescent="0.25">
      <c r="A35"/>
      <c r="B35" s="39"/>
      <c r="C35" s="40" t="s">
        <v>66</v>
      </c>
      <c r="D35" s="41">
        <v>1021.96</v>
      </c>
      <c r="E35" s="41">
        <v>590.88</v>
      </c>
      <c r="F35" s="41">
        <v>3303.61</v>
      </c>
      <c r="G35" s="41">
        <v>5</v>
      </c>
      <c r="H35" s="41">
        <v>0</v>
      </c>
      <c r="I35" s="41">
        <v>461</v>
      </c>
      <c r="J35" s="41">
        <v>3</v>
      </c>
      <c r="K35" s="41">
        <v>20448.870000000003</v>
      </c>
      <c r="L35" s="41">
        <v>4471.8999999999996</v>
      </c>
      <c r="M35" s="41">
        <v>0</v>
      </c>
      <c r="N35" s="41">
        <v>0</v>
      </c>
      <c r="O35" s="41">
        <v>262</v>
      </c>
      <c r="P35" s="41">
        <v>0</v>
      </c>
      <c r="Q35" s="41">
        <v>1.26</v>
      </c>
      <c r="R35" s="41">
        <v>28.5</v>
      </c>
      <c r="S35" s="41">
        <v>0</v>
      </c>
      <c r="T35" s="41">
        <v>0</v>
      </c>
      <c r="U35" s="41">
        <v>1076.4000000000001</v>
      </c>
      <c r="V35" s="226">
        <v>0</v>
      </c>
      <c r="W35" s="42">
        <v>31674.379999999997</v>
      </c>
    </row>
    <row r="36" spans="1:24" ht="27.6" x14ac:dyDescent="0.25">
      <c r="A36"/>
      <c r="B36" s="39"/>
      <c r="C36" s="40" t="s">
        <v>67</v>
      </c>
      <c r="D36" s="41">
        <v>30502.79</v>
      </c>
      <c r="E36" s="41">
        <v>33975.300000000003</v>
      </c>
      <c r="F36" s="41">
        <v>17966.980000000003</v>
      </c>
      <c r="G36" s="41">
        <v>0</v>
      </c>
      <c r="H36" s="41">
        <v>33.900000000000006</v>
      </c>
      <c r="I36" s="41">
        <v>1102.3799999999999</v>
      </c>
      <c r="J36" s="41">
        <v>2726.29</v>
      </c>
      <c r="K36" s="41">
        <v>463483.4</v>
      </c>
      <c r="L36" s="41">
        <v>23290.57</v>
      </c>
      <c r="M36" s="41">
        <v>27574.36</v>
      </c>
      <c r="N36" s="41">
        <v>261</v>
      </c>
      <c r="O36" s="41">
        <v>8714.67</v>
      </c>
      <c r="P36" s="41">
        <v>18028.89</v>
      </c>
      <c r="Q36" s="41">
        <v>3012.9</v>
      </c>
      <c r="R36" s="41">
        <v>865.04</v>
      </c>
      <c r="S36" s="41">
        <v>0</v>
      </c>
      <c r="T36" s="41">
        <v>20.36</v>
      </c>
      <c r="U36" s="41">
        <v>472.03</v>
      </c>
      <c r="V36" s="226">
        <v>0</v>
      </c>
      <c r="W36" s="42">
        <v>632030.86</v>
      </c>
    </row>
    <row r="37" spans="1:24" s="44" customFormat="1" ht="23.25" customHeight="1" x14ac:dyDescent="0.3">
      <c r="A37"/>
      <c r="B37" s="39" t="s">
        <v>68</v>
      </c>
      <c r="C37" s="43" t="s">
        <v>69</v>
      </c>
      <c r="D37" s="37">
        <v>191168.49</v>
      </c>
      <c r="E37" s="37">
        <v>266787.84999999998</v>
      </c>
      <c r="F37" s="37">
        <v>20528.48</v>
      </c>
      <c r="G37" s="37">
        <v>242</v>
      </c>
      <c r="H37" s="37">
        <v>0</v>
      </c>
      <c r="I37" s="37">
        <v>1159.26</v>
      </c>
      <c r="J37" s="37">
        <v>25624.7</v>
      </c>
      <c r="K37" s="37">
        <v>3834957.95</v>
      </c>
      <c r="L37" s="37">
        <v>156926.66</v>
      </c>
      <c r="M37" s="37">
        <v>302413.71000000002</v>
      </c>
      <c r="N37" s="37">
        <v>3.5</v>
      </c>
      <c r="O37" s="37">
        <v>155115.27000000002</v>
      </c>
      <c r="P37" s="37">
        <v>681961.98</v>
      </c>
      <c r="Q37" s="37">
        <v>814395.8</v>
      </c>
      <c r="R37" s="37">
        <v>16502.16</v>
      </c>
      <c r="S37" s="37">
        <v>0</v>
      </c>
      <c r="T37" s="37">
        <v>151.17000000000002</v>
      </c>
      <c r="U37" s="37">
        <v>0</v>
      </c>
      <c r="V37" s="225">
        <v>0</v>
      </c>
      <c r="W37" s="38">
        <v>6467938.9799999995</v>
      </c>
      <c r="X37" s="45"/>
    </row>
    <row r="38" spans="1:24" ht="23.25" customHeight="1" x14ac:dyDescent="0.3">
      <c r="A38" s="44"/>
      <c r="B38" s="39" t="s">
        <v>70</v>
      </c>
      <c r="C38" s="43" t="s">
        <v>71</v>
      </c>
      <c r="D38" s="37">
        <v>152330.09</v>
      </c>
      <c r="E38" s="37">
        <v>183347.87</v>
      </c>
      <c r="F38" s="37">
        <v>60503.709999999992</v>
      </c>
      <c r="G38" s="37">
        <v>34.299999999999997</v>
      </c>
      <c r="H38" s="37">
        <v>40.47</v>
      </c>
      <c r="I38" s="37">
        <v>2181.9</v>
      </c>
      <c r="J38" s="37">
        <v>55440.130000000005</v>
      </c>
      <c r="K38" s="37">
        <v>8695762.8200000003</v>
      </c>
      <c r="L38" s="37">
        <v>702223.73</v>
      </c>
      <c r="M38" s="37">
        <v>235516.28</v>
      </c>
      <c r="N38" s="37">
        <v>290</v>
      </c>
      <c r="O38" s="37">
        <v>161102.51</v>
      </c>
      <c r="P38" s="37">
        <v>194223.5</v>
      </c>
      <c r="Q38" s="37">
        <v>6715.9900000000007</v>
      </c>
      <c r="R38" s="37">
        <v>27608.54</v>
      </c>
      <c r="S38" s="37">
        <v>0</v>
      </c>
      <c r="T38" s="37">
        <v>216.01000000000002</v>
      </c>
      <c r="U38" s="37">
        <v>0</v>
      </c>
      <c r="V38" s="37">
        <f>SUM(V39:V40)</f>
        <v>0</v>
      </c>
      <c r="W38" s="38">
        <v>10477537.85</v>
      </c>
    </row>
    <row r="39" spans="1:24" s="47" customFormat="1" ht="16.5" customHeight="1" x14ac:dyDescent="0.3">
      <c r="A39"/>
      <c r="B39" s="39"/>
      <c r="C39" s="40" t="s">
        <v>246</v>
      </c>
      <c r="D39" s="41">
        <v>85246.79</v>
      </c>
      <c r="E39" s="41">
        <v>106122.68000000001</v>
      </c>
      <c r="F39" s="41">
        <v>20413.349999999999</v>
      </c>
      <c r="G39" s="41">
        <v>28.3</v>
      </c>
      <c r="H39" s="41">
        <v>24.5</v>
      </c>
      <c r="I39" s="41">
        <v>770.66</v>
      </c>
      <c r="J39" s="41">
        <v>24308.82</v>
      </c>
      <c r="K39" s="41">
        <v>2486220.4700000002</v>
      </c>
      <c r="L39" s="41">
        <v>241304.66000000003</v>
      </c>
      <c r="M39" s="41">
        <v>86849.689999999988</v>
      </c>
      <c r="N39" s="41">
        <v>0.5</v>
      </c>
      <c r="O39" s="41">
        <v>37345.380000000005</v>
      </c>
      <c r="P39" s="41">
        <v>118971.65</v>
      </c>
      <c r="Q39" s="41">
        <v>4641.74</v>
      </c>
      <c r="R39" s="41">
        <v>10495.369999999999</v>
      </c>
      <c r="S39" s="41">
        <v>0</v>
      </c>
      <c r="T39" s="41">
        <v>125.37</v>
      </c>
      <c r="U39" s="41">
        <v>0</v>
      </c>
      <c r="V39" s="226">
        <v>0</v>
      </c>
      <c r="W39" s="42">
        <v>3222869.9299999997</v>
      </c>
      <c r="X39" s="46"/>
    </row>
    <row r="40" spans="1:24" ht="16.5" customHeight="1" x14ac:dyDescent="0.25">
      <c r="A40"/>
      <c r="B40" s="39"/>
      <c r="C40" s="40" t="s">
        <v>247</v>
      </c>
      <c r="D40" s="41">
        <v>67083.3</v>
      </c>
      <c r="E40" s="41">
        <v>77225.19</v>
      </c>
      <c r="F40" s="41">
        <v>40090.36</v>
      </c>
      <c r="G40" s="41">
        <v>6</v>
      </c>
      <c r="H40" s="41">
        <v>15.969999999999999</v>
      </c>
      <c r="I40" s="41">
        <v>1411.24</v>
      </c>
      <c r="J40" s="41">
        <v>31131.309999999998</v>
      </c>
      <c r="K40" s="41">
        <v>6209542.3500000006</v>
      </c>
      <c r="L40" s="41">
        <v>460919.06999999995</v>
      </c>
      <c r="M40" s="41">
        <v>148666.59</v>
      </c>
      <c r="N40" s="41">
        <v>289.5</v>
      </c>
      <c r="O40" s="41">
        <v>123757.13</v>
      </c>
      <c r="P40" s="41">
        <v>75251.850000000006</v>
      </c>
      <c r="Q40" s="41">
        <v>2074.25</v>
      </c>
      <c r="R40" s="41">
        <v>17113.169999999998</v>
      </c>
      <c r="S40" s="41">
        <v>0</v>
      </c>
      <c r="T40" s="41">
        <v>90.64</v>
      </c>
      <c r="U40" s="41">
        <v>0</v>
      </c>
      <c r="V40" s="226">
        <v>0</v>
      </c>
      <c r="W40" s="42">
        <v>7254667.9199999999</v>
      </c>
    </row>
    <row r="41" spans="1:24" ht="23.25" customHeight="1" x14ac:dyDescent="0.3">
      <c r="A41" s="44"/>
      <c r="B41" s="39" t="s">
        <v>72</v>
      </c>
      <c r="C41" s="43" t="s">
        <v>73</v>
      </c>
      <c r="D41" s="37">
        <v>197094</v>
      </c>
      <c r="E41" s="37">
        <v>247341.36</v>
      </c>
      <c r="F41" s="37">
        <v>169435.53</v>
      </c>
      <c r="G41" s="37">
        <v>1134.2</v>
      </c>
      <c r="H41" s="37">
        <v>98.06</v>
      </c>
      <c r="I41" s="37">
        <v>3208.61</v>
      </c>
      <c r="J41" s="37">
        <v>32427.47</v>
      </c>
      <c r="K41" s="37">
        <v>4017049.5700000003</v>
      </c>
      <c r="L41" s="37">
        <v>224961.46000000002</v>
      </c>
      <c r="M41" s="37">
        <v>217132.38999999998</v>
      </c>
      <c r="N41" s="37">
        <v>200</v>
      </c>
      <c r="O41" s="37">
        <v>70099.829999999987</v>
      </c>
      <c r="P41" s="37">
        <v>292183.95999999996</v>
      </c>
      <c r="Q41" s="37">
        <v>9859.98</v>
      </c>
      <c r="R41" s="37">
        <v>7394.33</v>
      </c>
      <c r="S41" s="37">
        <v>0</v>
      </c>
      <c r="T41" s="37">
        <v>131.13</v>
      </c>
      <c r="U41" s="37">
        <v>344.21999999999997</v>
      </c>
      <c r="V41" s="37">
        <f t="shared" ref="V41" si="3">SUM(V42:V44)</f>
        <v>0</v>
      </c>
      <c r="W41" s="38">
        <v>5490096.0999999996</v>
      </c>
    </row>
    <row r="42" spans="1:24" ht="16.5" customHeight="1" x14ac:dyDescent="0.25">
      <c r="A42"/>
      <c r="B42" s="39"/>
      <c r="C42" s="40" t="s">
        <v>74</v>
      </c>
      <c r="D42" s="41">
        <v>133599.69</v>
      </c>
      <c r="E42" s="41">
        <v>176521.85</v>
      </c>
      <c r="F42" s="41">
        <v>100276.36</v>
      </c>
      <c r="G42" s="41">
        <v>1134.19</v>
      </c>
      <c r="H42" s="41">
        <v>64.819999999999993</v>
      </c>
      <c r="I42" s="41">
        <v>2194.19</v>
      </c>
      <c r="J42" s="41">
        <v>16729.769999999997</v>
      </c>
      <c r="K42" s="41">
        <v>2321337.66</v>
      </c>
      <c r="L42" s="41">
        <v>97916.89</v>
      </c>
      <c r="M42" s="41">
        <v>142280.93</v>
      </c>
      <c r="N42" s="41">
        <v>200</v>
      </c>
      <c r="O42" s="41">
        <v>34813.800000000003</v>
      </c>
      <c r="P42" s="41">
        <v>228536.27999999997</v>
      </c>
      <c r="Q42" s="41">
        <v>9244.09</v>
      </c>
      <c r="R42" s="41">
        <v>2742.6</v>
      </c>
      <c r="S42" s="41">
        <v>0</v>
      </c>
      <c r="T42" s="41">
        <v>73.69</v>
      </c>
      <c r="U42" s="41">
        <v>0</v>
      </c>
      <c r="V42" s="226">
        <v>0</v>
      </c>
      <c r="W42" s="42">
        <v>3267666.81</v>
      </c>
    </row>
    <row r="43" spans="1:24" x14ac:dyDescent="0.25">
      <c r="A43"/>
      <c r="B43" s="39"/>
      <c r="C43" s="40" t="s">
        <v>75</v>
      </c>
      <c r="D43" s="41">
        <v>56167.86</v>
      </c>
      <c r="E43" s="41">
        <v>61012.74</v>
      </c>
      <c r="F43" s="41">
        <v>35956.33</v>
      </c>
      <c r="G43" s="41">
        <v>0</v>
      </c>
      <c r="H43" s="41">
        <v>33.24</v>
      </c>
      <c r="I43" s="41">
        <v>302.95</v>
      </c>
      <c r="J43" s="41">
        <v>14844.15</v>
      </c>
      <c r="K43" s="41">
        <v>1173146.92</v>
      </c>
      <c r="L43" s="41">
        <v>89202.22</v>
      </c>
      <c r="M43" s="41">
        <v>53561.490000000005</v>
      </c>
      <c r="N43" s="41">
        <v>0</v>
      </c>
      <c r="O43" s="41">
        <v>32060.79</v>
      </c>
      <c r="P43" s="41">
        <v>50574.04</v>
      </c>
      <c r="Q43" s="41">
        <v>477.03999999999996</v>
      </c>
      <c r="R43" s="41">
        <v>2953.1099999999997</v>
      </c>
      <c r="S43" s="41">
        <v>0</v>
      </c>
      <c r="T43" s="41">
        <v>38.94</v>
      </c>
      <c r="U43" s="41">
        <v>313.21999999999997</v>
      </c>
      <c r="V43" s="226">
        <v>0</v>
      </c>
      <c r="W43" s="42">
        <v>1570645.0399999998</v>
      </c>
    </row>
    <row r="44" spans="1:24" x14ac:dyDescent="0.25">
      <c r="A44"/>
      <c r="B44" s="39"/>
      <c r="C44" s="40" t="s">
        <v>76</v>
      </c>
      <c r="D44" s="41">
        <v>7326.4500000000007</v>
      </c>
      <c r="E44" s="41">
        <v>9806.77</v>
      </c>
      <c r="F44" s="41">
        <v>33202.840000000004</v>
      </c>
      <c r="G44" s="41">
        <v>0.01</v>
      </c>
      <c r="H44" s="41">
        <v>0</v>
      </c>
      <c r="I44" s="41">
        <v>711.47</v>
      </c>
      <c r="J44" s="41">
        <v>853.55</v>
      </c>
      <c r="K44" s="41">
        <v>522564.99</v>
      </c>
      <c r="L44" s="41">
        <v>37842.350000000006</v>
      </c>
      <c r="M44" s="41">
        <v>21289.97</v>
      </c>
      <c r="N44" s="41">
        <v>0</v>
      </c>
      <c r="O44" s="41">
        <v>3225.24</v>
      </c>
      <c r="P44" s="41">
        <v>13073.64</v>
      </c>
      <c r="Q44" s="41">
        <v>138.85</v>
      </c>
      <c r="R44" s="41">
        <v>1698.62</v>
      </c>
      <c r="S44" s="41">
        <v>0</v>
      </c>
      <c r="T44" s="41">
        <v>18.5</v>
      </c>
      <c r="U44" s="41">
        <v>31</v>
      </c>
      <c r="V44" s="226">
        <v>0</v>
      </c>
      <c r="W44" s="42">
        <v>651784.25</v>
      </c>
    </row>
    <row r="45" spans="1:24" ht="23.25" customHeight="1" x14ac:dyDescent="0.25">
      <c r="A45"/>
      <c r="B45" s="39" t="s">
        <v>77</v>
      </c>
      <c r="C45" s="43" t="s">
        <v>78</v>
      </c>
      <c r="D45" s="37">
        <v>87640.16</v>
      </c>
      <c r="E45" s="37">
        <v>124725.23</v>
      </c>
      <c r="F45" s="37">
        <v>4886.58</v>
      </c>
      <c r="G45" s="37">
        <v>5.08</v>
      </c>
      <c r="H45" s="37">
        <v>0</v>
      </c>
      <c r="I45" s="37">
        <v>336.67999999999995</v>
      </c>
      <c r="J45" s="37">
        <v>7229.3200000000006</v>
      </c>
      <c r="K45" s="37">
        <v>1867525.72</v>
      </c>
      <c r="L45" s="37">
        <v>135180.62</v>
      </c>
      <c r="M45" s="37">
        <v>54777.22</v>
      </c>
      <c r="N45" s="37">
        <v>125</v>
      </c>
      <c r="O45" s="37">
        <v>79272.489999999991</v>
      </c>
      <c r="P45" s="37">
        <v>180584.70999999996</v>
      </c>
      <c r="Q45" s="37">
        <v>738.68000000000006</v>
      </c>
      <c r="R45" s="37">
        <v>4050.9400000000005</v>
      </c>
      <c r="S45" s="37">
        <v>0</v>
      </c>
      <c r="T45" s="37">
        <v>10.68</v>
      </c>
      <c r="U45" s="37">
        <v>10</v>
      </c>
      <c r="V45" s="225">
        <v>0</v>
      </c>
      <c r="W45" s="38">
        <v>2547099.1100000003</v>
      </c>
    </row>
    <row r="46" spans="1:24" s="49" customFormat="1" ht="23.25" customHeight="1" x14ac:dyDescent="0.3">
      <c r="A46" s="44"/>
      <c r="B46" s="39" t="s">
        <v>79</v>
      </c>
      <c r="C46" s="43" t="s">
        <v>248</v>
      </c>
      <c r="D46" s="37">
        <v>774.8599999999999</v>
      </c>
      <c r="E46" s="37">
        <v>1121.05</v>
      </c>
      <c r="F46" s="37">
        <v>1118.96</v>
      </c>
      <c r="G46" s="37">
        <v>0</v>
      </c>
      <c r="H46" s="37">
        <v>0</v>
      </c>
      <c r="I46" s="37">
        <v>569</v>
      </c>
      <c r="J46" s="37">
        <v>805.34999999999991</v>
      </c>
      <c r="K46" s="37">
        <v>172512.15999999997</v>
      </c>
      <c r="L46" s="37">
        <v>24906.350000000002</v>
      </c>
      <c r="M46" s="37">
        <v>900.81999999999994</v>
      </c>
      <c r="N46" s="37">
        <v>0</v>
      </c>
      <c r="O46" s="37">
        <v>1535.73</v>
      </c>
      <c r="P46" s="37">
        <v>3787.33</v>
      </c>
      <c r="Q46" s="37">
        <v>0</v>
      </c>
      <c r="R46" s="37">
        <v>998.95</v>
      </c>
      <c r="S46" s="37">
        <v>0</v>
      </c>
      <c r="T46" s="37">
        <v>31.409999999999997</v>
      </c>
      <c r="U46" s="37">
        <v>1449</v>
      </c>
      <c r="V46" s="37">
        <f>SUM(V47:V48)</f>
        <v>0</v>
      </c>
      <c r="W46" s="38">
        <v>210510.97000000003</v>
      </c>
      <c r="X46" s="48"/>
    </row>
    <row r="47" spans="1:24" ht="16.5" customHeight="1" x14ac:dyDescent="0.25">
      <c r="A47"/>
      <c r="B47" s="39"/>
      <c r="C47" s="40" t="s">
        <v>249</v>
      </c>
      <c r="D47" s="41">
        <v>380.74</v>
      </c>
      <c r="E47" s="41">
        <v>557.20000000000005</v>
      </c>
      <c r="F47" s="41">
        <v>79.92</v>
      </c>
      <c r="G47" s="41">
        <v>0</v>
      </c>
      <c r="H47" s="41">
        <v>0</v>
      </c>
      <c r="I47" s="41">
        <v>47</v>
      </c>
      <c r="J47" s="41">
        <v>402.98</v>
      </c>
      <c r="K47" s="41">
        <v>65561.63</v>
      </c>
      <c r="L47" s="41">
        <v>10000.23</v>
      </c>
      <c r="M47" s="41">
        <v>447.48</v>
      </c>
      <c r="N47" s="41">
        <v>0</v>
      </c>
      <c r="O47" s="41">
        <v>524.88</v>
      </c>
      <c r="P47" s="41">
        <v>1896.34</v>
      </c>
      <c r="Q47" s="41">
        <v>0</v>
      </c>
      <c r="R47" s="41">
        <v>266.33000000000004</v>
      </c>
      <c r="S47" s="41">
        <v>0</v>
      </c>
      <c r="T47" s="41">
        <v>22.66</v>
      </c>
      <c r="U47" s="41">
        <v>0</v>
      </c>
      <c r="V47" s="226">
        <v>0</v>
      </c>
      <c r="W47" s="42">
        <v>80187.390000000014</v>
      </c>
    </row>
    <row r="48" spans="1:24" ht="16.5" customHeight="1" x14ac:dyDescent="0.25">
      <c r="A48"/>
      <c r="B48" s="39"/>
      <c r="C48" s="40" t="s">
        <v>250</v>
      </c>
      <c r="D48" s="41">
        <v>394.11999999999995</v>
      </c>
      <c r="E48" s="41">
        <v>563.84999999999991</v>
      </c>
      <c r="F48" s="41">
        <v>1039.04</v>
      </c>
      <c r="G48" s="41">
        <v>0</v>
      </c>
      <c r="H48" s="41">
        <v>0</v>
      </c>
      <c r="I48" s="41">
        <v>522</v>
      </c>
      <c r="J48" s="41">
        <v>402.36999999999995</v>
      </c>
      <c r="K48" s="41">
        <v>106950.53</v>
      </c>
      <c r="L48" s="41">
        <v>14906.119999999999</v>
      </c>
      <c r="M48" s="41">
        <v>453.34000000000003</v>
      </c>
      <c r="N48" s="41">
        <v>0</v>
      </c>
      <c r="O48" s="41">
        <v>1010.85</v>
      </c>
      <c r="P48" s="41">
        <v>1890.9899999999998</v>
      </c>
      <c r="Q48" s="41">
        <v>0</v>
      </c>
      <c r="R48" s="41">
        <v>732.62</v>
      </c>
      <c r="S48" s="41">
        <v>0</v>
      </c>
      <c r="T48" s="41">
        <v>8.75</v>
      </c>
      <c r="U48" s="41">
        <v>1449</v>
      </c>
      <c r="V48" s="226">
        <v>0</v>
      </c>
      <c r="W48" s="42">
        <v>130323.57999999999</v>
      </c>
    </row>
    <row r="49" spans="1:23" ht="23.25" customHeight="1" x14ac:dyDescent="0.25">
      <c r="A49"/>
      <c r="B49" s="39" t="s">
        <v>81</v>
      </c>
      <c r="C49" s="43" t="s">
        <v>251</v>
      </c>
      <c r="D49" s="37">
        <v>1362.55</v>
      </c>
      <c r="E49" s="37">
        <v>1445.76</v>
      </c>
      <c r="F49" s="37">
        <v>3824.42</v>
      </c>
      <c r="G49" s="37">
        <v>39</v>
      </c>
      <c r="H49" s="37">
        <v>60</v>
      </c>
      <c r="I49" s="37">
        <v>838.93000000000006</v>
      </c>
      <c r="J49" s="37">
        <v>7205.08</v>
      </c>
      <c r="K49" s="37">
        <v>746607.74</v>
      </c>
      <c r="L49" s="37">
        <v>150925.85</v>
      </c>
      <c r="M49" s="37">
        <v>5494.32</v>
      </c>
      <c r="N49" s="37">
        <v>252</v>
      </c>
      <c r="O49" s="37">
        <v>6198.59</v>
      </c>
      <c r="P49" s="37">
        <v>16197.35</v>
      </c>
      <c r="Q49" s="37">
        <v>13</v>
      </c>
      <c r="R49" s="37">
        <v>12193.2</v>
      </c>
      <c r="S49" s="37">
        <v>0</v>
      </c>
      <c r="T49" s="37">
        <v>86.45</v>
      </c>
      <c r="U49" s="37">
        <v>0</v>
      </c>
      <c r="V49" s="225">
        <v>0</v>
      </c>
      <c r="W49" s="38">
        <v>952744.24</v>
      </c>
    </row>
    <row r="50" spans="1:23" ht="23.25" customHeight="1" x14ac:dyDescent="0.25">
      <c r="A50" s="240"/>
      <c r="B50" s="241"/>
      <c r="C50" s="40" t="s">
        <v>80</v>
      </c>
      <c r="D50" s="41">
        <v>629.4</v>
      </c>
      <c r="E50" s="41">
        <v>473.65</v>
      </c>
      <c r="F50" s="41">
        <v>2991.2700000000004</v>
      </c>
      <c r="G50" s="41">
        <v>0</v>
      </c>
      <c r="H50" s="41">
        <v>0</v>
      </c>
      <c r="I50" s="41">
        <v>209</v>
      </c>
      <c r="J50" s="41">
        <v>795.34</v>
      </c>
      <c r="K50" s="41">
        <v>177879.32</v>
      </c>
      <c r="L50" s="41">
        <v>18192.68</v>
      </c>
      <c r="M50" s="41">
        <v>3128.17</v>
      </c>
      <c r="N50" s="41">
        <v>0</v>
      </c>
      <c r="O50" s="41">
        <v>1347.5</v>
      </c>
      <c r="P50" s="41">
        <v>1397.66</v>
      </c>
      <c r="Q50" s="41">
        <v>2</v>
      </c>
      <c r="R50" s="41">
        <v>314</v>
      </c>
      <c r="S50" s="41">
        <v>0</v>
      </c>
      <c r="T50" s="41">
        <v>5</v>
      </c>
      <c r="U50" s="41">
        <v>0</v>
      </c>
      <c r="V50" s="226"/>
      <c r="W50" s="42">
        <v>207364.99</v>
      </c>
    </row>
    <row r="51" spans="1:23" ht="23.25" customHeight="1" x14ac:dyDescent="0.25">
      <c r="A51" s="240"/>
      <c r="B51" s="241"/>
      <c r="C51" s="40" t="s">
        <v>252</v>
      </c>
      <c r="D51" s="41">
        <v>733.15000000000009</v>
      </c>
      <c r="E51" s="41">
        <v>972.1099999999999</v>
      </c>
      <c r="F51" s="41">
        <v>833.15000000000009</v>
      </c>
      <c r="G51" s="41">
        <v>39</v>
      </c>
      <c r="H51" s="41">
        <v>60</v>
      </c>
      <c r="I51" s="41">
        <v>629.93000000000006</v>
      </c>
      <c r="J51" s="41">
        <v>6409.74</v>
      </c>
      <c r="K51" s="41">
        <v>568728.42000000004</v>
      </c>
      <c r="L51" s="41">
        <v>132733.16999999998</v>
      </c>
      <c r="M51" s="41">
        <v>2366.15</v>
      </c>
      <c r="N51" s="41">
        <v>252</v>
      </c>
      <c r="O51" s="41">
        <v>4851.09</v>
      </c>
      <c r="P51" s="41">
        <v>14799.69</v>
      </c>
      <c r="Q51" s="41">
        <v>11</v>
      </c>
      <c r="R51" s="41">
        <v>11879.2</v>
      </c>
      <c r="S51" s="41">
        <v>0</v>
      </c>
      <c r="T51" s="41">
        <v>81.45</v>
      </c>
      <c r="U51" s="41">
        <v>0</v>
      </c>
      <c r="V51" s="226"/>
      <c r="W51" s="42">
        <v>745379.25</v>
      </c>
    </row>
    <row r="52" spans="1:23" ht="23.25" customHeight="1" x14ac:dyDescent="0.25">
      <c r="A52"/>
      <c r="B52" s="39" t="s">
        <v>83</v>
      </c>
      <c r="C52" s="43" t="s">
        <v>82</v>
      </c>
      <c r="D52" s="37">
        <v>1178.73</v>
      </c>
      <c r="E52" s="37">
        <v>1588.58</v>
      </c>
      <c r="F52" s="37">
        <v>2951.83</v>
      </c>
      <c r="G52" s="37">
        <v>0</v>
      </c>
      <c r="H52" s="37">
        <v>26</v>
      </c>
      <c r="I52" s="37">
        <v>3697.4700000000003</v>
      </c>
      <c r="J52" s="37">
        <v>8379.24</v>
      </c>
      <c r="K52" s="37">
        <v>1543636.85</v>
      </c>
      <c r="L52" s="37">
        <v>164575.81</v>
      </c>
      <c r="M52" s="37">
        <v>10633.720000000001</v>
      </c>
      <c r="N52" s="37">
        <v>22</v>
      </c>
      <c r="O52" s="37">
        <v>6441.74</v>
      </c>
      <c r="P52" s="37">
        <v>2657.2200000000003</v>
      </c>
      <c r="Q52" s="37">
        <v>169</v>
      </c>
      <c r="R52" s="37">
        <v>7630.93</v>
      </c>
      <c r="S52" s="37">
        <v>0</v>
      </c>
      <c r="T52" s="37">
        <v>112.08</v>
      </c>
      <c r="U52" s="37">
        <v>0</v>
      </c>
      <c r="V52" s="225">
        <v>0</v>
      </c>
      <c r="W52" s="38">
        <v>1753701.2000000002</v>
      </c>
    </row>
    <row r="53" spans="1:23" ht="23.25" customHeight="1" x14ac:dyDescent="0.3">
      <c r="A53" s="44"/>
      <c r="B53" s="39" t="s">
        <v>84</v>
      </c>
      <c r="C53" s="43" t="s">
        <v>85</v>
      </c>
      <c r="D53" s="37">
        <v>9579.69</v>
      </c>
      <c r="E53" s="37">
        <v>11218.230000000001</v>
      </c>
      <c r="F53" s="37">
        <v>2263.17</v>
      </c>
      <c r="G53" s="37">
        <v>0</v>
      </c>
      <c r="H53" s="37">
        <v>0</v>
      </c>
      <c r="I53" s="37">
        <v>694.64</v>
      </c>
      <c r="J53" s="37">
        <v>2007.88</v>
      </c>
      <c r="K53" s="37">
        <v>330897.17</v>
      </c>
      <c r="L53" s="37">
        <v>37568.370000000003</v>
      </c>
      <c r="M53" s="37">
        <v>10887.98</v>
      </c>
      <c r="N53" s="37">
        <v>0</v>
      </c>
      <c r="O53" s="37">
        <v>3619.43</v>
      </c>
      <c r="P53" s="37">
        <v>4138.43</v>
      </c>
      <c r="Q53" s="37">
        <v>2276.4250000000002</v>
      </c>
      <c r="R53" s="37">
        <v>1514.1999999999998</v>
      </c>
      <c r="S53" s="37">
        <v>0</v>
      </c>
      <c r="T53" s="37">
        <v>34</v>
      </c>
      <c r="U53" s="37">
        <v>46.5</v>
      </c>
      <c r="V53" s="37" t="e">
        <f>SUM(#REF!)</f>
        <v>#REF!</v>
      </c>
      <c r="W53" s="38">
        <v>416746.11499999999</v>
      </c>
    </row>
    <row r="54" spans="1:23" ht="23.25" customHeight="1" x14ac:dyDescent="0.3">
      <c r="A54" s="44"/>
      <c r="B54" s="39" t="s">
        <v>87</v>
      </c>
      <c r="C54" s="43" t="s">
        <v>85</v>
      </c>
      <c r="D54" s="37">
        <v>9432.42</v>
      </c>
      <c r="E54" s="37">
        <v>12147.8</v>
      </c>
      <c r="F54" s="37">
        <v>5457.09</v>
      </c>
      <c r="G54" s="37">
        <v>3</v>
      </c>
      <c r="H54" s="37">
        <v>43</v>
      </c>
      <c r="I54" s="37">
        <v>2408.5100000000002</v>
      </c>
      <c r="J54" s="37">
        <v>17157.559999999998</v>
      </c>
      <c r="K54" s="37">
        <v>1726915.57</v>
      </c>
      <c r="L54" s="37">
        <v>394005.82999999996</v>
      </c>
      <c r="M54" s="37">
        <v>21927.23</v>
      </c>
      <c r="N54" s="37">
        <v>0</v>
      </c>
      <c r="O54" s="37">
        <v>22762.93</v>
      </c>
      <c r="P54" s="37">
        <v>61933.219999999994</v>
      </c>
      <c r="Q54" s="37">
        <v>1115.8700000000001</v>
      </c>
      <c r="R54" s="37">
        <v>38023.64</v>
      </c>
      <c r="S54" s="37">
        <v>0</v>
      </c>
      <c r="T54" s="37">
        <v>169.2</v>
      </c>
      <c r="U54" s="37">
        <v>164.23000000000002</v>
      </c>
      <c r="V54" s="37">
        <f>SUM(V55:V56)</f>
        <v>0</v>
      </c>
      <c r="W54" s="38">
        <v>2313667.1</v>
      </c>
    </row>
    <row r="55" spans="1:23" ht="16.5" customHeight="1" x14ac:dyDescent="0.25">
      <c r="A55"/>
      <c r="B55" s="39"/>
      <c r="C55" s="40" t="s">
        <v>86</v>
      </c>
      <c r="D55" s="41">
        <v>3177.5899999999997</v>
      </c>
      <c r="E55" s="41">
        <v>3940.71</v>
      </c>
      <c r="F55" s="41">
        <v>1752.58</v>
      </c>
      <c r="G55" s="41">
        <v>3</v>
      </c>
      <c r="H55" s="41">
        <v>0</v>
      </c>
      <c r="I55" s="41">
        <v>1676.38</v>
      </c>
      <c r="J55" s="41">
        <v>7299.8499999999995</v>
      </c>
      <c r="K55" s="41">
        <v>908074.04</v>
      </c>
      <c r="L55" s="41">
        <v>205819.18</v>
      </c>
      <c r="M55" s="41">
        <v>8119.0400000000009</v>
      </c>
      <c r="N55" s="41">
        <v>0</v>
      </c>
      <c r="O55" s="41">
        <v>9314.5099999999984</v>
      </c>
      <c r="P55" s="41">
        <v>7340.1399999999994</v>
      </c>
      <c r="Q55" s="41">
        <v>41</v>
      </c>
      <c r="R55" s="41">
        <v>22510.04</v>
      </c>
      <c r="S55" s="41">
        <v>0</v>
      </c>
      <c r="T55" s="41">
        <v>57</v>
      </c>
      <c r="U55" s="41">
        <v>0</v>
      </c>
      <c r="V55" s="226">
        <v>0</v>
      </c>
      <c r="W55" s="42">
        <v>1179125.06</v>
      </c>
    </row>
    <row r="56" spans="1:23" ht="16.5" customHeight="1" x14ac:dyDescent="0.25">
      <c r="A56"/>
      <c r="B56" s="39"/>
      <c r="C56" s="40" t="s">
        <v>253</v>
      </c>
      <c r="D56" s="41">
        <v>3124.8799999999997</v>
      </c>
      <c r="E56" s="41">
        <v>4241.08</v>
      </c>
      <c r="F56" s="41">
        <v>2238.11</v>
      </c>
      <c r="G56" s="41">
        <v>0</v>
      </c>
      <c r="H56" s="41">
        <v>40</v>
      </c>
      <c r="I56" s="41">
        <v>568.13</v>
      </c>
      <c r="J56" s="41">
        <v>5671.7699999999995</v>
      </c>
      <c r="K56" s="41">
        <v>439150.48</v>
      </c>
      <c r="L56" s="41">
        <v>83865.420000000013</v>
      </c>
      <c r="M56" s="41">
        <v>8013.6399999999994</v>
      </c>
      <c r="N56" s="41">
        <v>0</v>
      </c>
      <c r="O56" s="41">
        <v>9312.2999999999993</v>
      </c>
      <c r="P56" s="41">
        <v>31711.969999999998</v>
      </c>
      <c r="Q56" s="41">
        <v>1048.3700000000001</v>
      </c>
      <c r="R56" s="41">
        <v>9094.2199999999993</v>
      </c>
      <c r="S56" s="41">
        <v>0</v>
      </c>
      <c r="T56" s="41">
        <v>79.849999999999994</v>
      </c>
      <c r="U56" s="41">
        <v>150.73000000000002</v>
      </c>
      <c r="V56" s="226">
        <v>0</v>
      </c>
      <c r="W56" s="42">
        <v>598310.95000000007</v>
      </c>
    </row>
    <row r="57" spans="1:23" x14ac:dyDescent="0.25">
      <c r="A57"/>
      <c r="B57" s="26"/>
      <c r="C57" s="40" t="s">
        <v>254</v>
      </c>
      <c r="D57" s="41">
        <v>730.17</v>
      </c>
      <c r="E57" s="41">
        <v>909.84000000000015</v>
      </c>
      <c r="F57" s="41">
        <v>1208.1500000000001</v>
      </c>
      <c r="G57" s="41">
        <v>0</v>
      </c>
      <c r="H57" s="41">
        <v>3</v>
      </c>
      <c r="I57" s="41">
        <v>40.5</v>
      </c>
      <c r="J57" s="41">
        <v>2014.83</v>
      </c>
      <c r="K57" s="41">
        <v>168467.69999999998</v>
      </c>
      <c r="L57" s="41">
        <v>49366</v>
      </c>
      <c r="M57" s="41">
        <v>1709.54</v>
      </c>
      <c r="N57" s="41">
        <v>0</v>
      </c>
      <c r="O57" s="41">
        <v>1120.44</v>
      </c>
      <c r="P57" s="41">
        <v>5338.49</v>
      </c>
      <c r="Q57" s="41">
        <v>0</v>
      </c>
      <c r="R57" s="41">
        <v>2405.59</v>
      </c>
      <c r="S57" s="41">
        <v>0</v>
      </c>
      <c r="T57" s="41">
        <v>26.1</v>
      </c>
      <c r="U57" s="41">
        <v>13.5</v>
      </c>
      <c r="V57" s="226"/>
      <c r="W57" s="42">
        <v>233353.84999999998</v>
      </c>
    </row>
    <row r="58" spans="1:23" x14ac:dyDescent="0.25">
      <c r="A58"/>
      <c r="B58" s="39"/>
      <c r="C58" s="40" t="s">
        <v>255</v>
      </c>
      <c r="D58" s="41">
        <v>1410.6</v>
      </c>
      <c r="E58" s="41">
        <v>1807.8899999999999</v>
      </c>
      <c r="F58" s="41">
        <v>207.42</v>
      </c>
      <c r="G58" s="41">
        <v>0</v>
      </c>
      <c r="H58" s="41">
        <v>0</v>
      </c>
      <c r="I58" s="41">
        <v>103</v>
      </c>
      <c r="J58" s="41">
        <v>1257.1100000000001</v>
      </c>
      <c r="K58" s="41">
        <v>130755.83000000002</v>
      </c>
      <c r="L58" s="41">
        <v>31319.16</v>
      </c>
      <c r="M58" s="41">
        <v>2728.76</v>
      </c>
      <c r="N58" s="41">
        <v>0</v>
      </c>
      <c r="O58" s="41">
        <v>1714.8600000000001</v>
      </c>
      <c r="P58" s="41">
        <v>10010.67</v>
      </c>
      <c r="Q58" s="41">
        <v>19.5</v>
      </c>
      <c r="R58" s="41">
        <v>2213.71</v>
      </c>
      <c r="S58" s="41">
        <v>0</v>
      </c>
      <c r="T58" s="41">
        <v>0</v>
      </c>
      <c r="U58" s="41">
        <v>0</v>
      </c>
      <c r="V58" s="226"/>
      <c r="W58" s="42">
        <v>183548.51</v>
      </c>
    </row>
    <row r="59" spans="1:23" x14ac:dyDescent="0.25">
      <c r="A59"/>
      <c r="B59" s="39"/>
      <c r="C59" s="40" t="s">
        <v>256</v>
      </c>
      <c r="D59" s="41">
        <v>989.18</v>
      </c>
      <c r="E59" s="41">
        <v>1248.28</v>
      </c>
      <c r="F59" s="41">
        <v>50.83</v>
      </c>
      <c r="G59" s="41">
        <v>0</v>
      </c>
      <c r="H59" s="41">
        <v>0</v>
      </c>
      <c r="I59" s="41">
        <v>20.5</v>
      </c>
      <c r="J59" s="41">
        <v>914.00000000000011</v>
      </c>
      <c r="K59" s="41">
        <v>80467.51999999999</v>
      </c>
      <c r="L59" s="41">
        <v>23636.07</v>
      </c>
      <c r="M59" s="41">
        <v>1356.25</v>
      </c>
      <c r="N59" s="41">
        <v>0</v>
      </c>
      <c r="O59" s="41">
        <v>1300.82</v>
      </c>
      <c r="P59" s="41">
        <v>7531.9500000000007</v>
      </c>
      <c r="Q59" s="41">
        <v>7</v>
      </c>
      <c r="R59" s="41">
        <v>1800.08</v>
      </c>
      <c r="S59" s="41">
        <v>0</v>
      </c>
      <c r="T59" s="41">
        <v>6.25</v>
      </c>
      <c r="U59" s="41">
        <v>0</v>
      </c>
      <c r="V59" s="226"/>
      <c r="W59" s="42">
        <v>119328.73000000001</v>
      </c>
    </row>
    <row r="60" spans="1:23" ht="23.25" customHeight="1" x14ac:dyDescent="0.25">
      <c r="A60"/>
      <c r="B60" s="39" t="s">
        <v>89</v>
      </c>
      <c r="C60" s="43" t="s">
        <v>257</v>
      </c>
      <c r="D60" s="37">
        <v>163261.60999999999</v>
      </c>
      <c r="E60" s="37">
        <v>168804.83</v>
      </c>
      <c r="F60" s="37">
        <v>33807.39</v>
      </c>
      <c r="G60" s="37">
        <v>383.59</v>
      </c>
      <c r="H60" s="37">
        <v>89.28</v>
      </c>
      <c r="I60" s="37">
        <v>2333.94</v>
      </c>
      <c r="J60" s="37">
        <v>39573.5</v>
      </c>
      <c r="K60" s="37">
        <v>4914501.0199999996</v>
      </c>
      <c r="L60" s="37">
        <v>310336.03999999998</v>
      </c>
      <c r="M60" s="37">
        <v>147123.49</v>
      </c>
      <c r="N60" s="37">
        <v>71.599999999999994</v>
      </c>
      <c r="O60" s="37">
        <v>177657</v>
      </c>
      <c r="P60" s="37">
        <v>386174.89000000007</v>
      </c>
      <c r="Q60" s="37">
        <v>107329.75999999998</v>
      </c>
      <c r="R60" s="37">
        <v>19026.120000000003</v>
      </c>
      <c r="S60" s="37">
        <v>0</v>
      </c>
      <c r="T60" s="37">
        <v>232.94</v>
      </c>
      <c r="U60" s="37">
        <v>2116.92</v>
      </c>
      <c r="V60" s="225">
        <v>0</v>
      </c>
      <c r="W60" s="38">
        <v>6472823.919999999</v>
      </c>
    </row>
    <row r="61" spans="1:23" ht="23.25" customHeight="1" x14ac:dyDescent="0.25">
      <c r="A61" s="240"/>
      <c r="B61" s="241"/>
      <c r="C61" s="40" t="s">
        <v>88</v>
      </c>
      <c r="D61" s="41">
        <v>6174.2899999999991</v>
      </c>
      <c r="E61" s="41">
        <v>7816.67</v>
      </c>
      <c r="F61" s="41">
        <v>716.69</v>
      </c>
      <c r="G61" s="41">
        <v>0</v>
      </c>
      <c r="H61" s="41">
        <v>0</v>
      </c>
      <c r="I61" s="41">
        <v>22</v>
      </c>
      <c r="J61" s="41">
        <v>1468.04</v>
      </c>
      <c r="K61" s="41">
        <v>142052.70000000001</v>
      </c>
      <c r="L61" s="41">
        <v>14225.67</v>
      </c>
      <c r="M61" s="41">
        <v>7487.2699999999995</v>
      </c>
      <c r="N61" s="41">
        <v>0</v>
      </c>
      <c r="O61" s="41">
        <v>1798.48</v>
      </c>
      <c r="P61" s="41">
        <v>9350.98</v>
      </c>
      <c r="Q61" s="41">
        <v>1042.925</v>
      </c>
      <c r="R61" s="41">
        <v>723.77</v>
      </c>
      <c r="S61" s="41">
        <v>0</v>
      </c>
      <c r="T61" s="41">
        <v>3.1100000000000003</v>
      </c>
      <c r="U61" s="41">
        <v>0</v>
      </c>
      <c r="V61" s="226"/>
      <c r="W61" s="42">
        <v>192882.595</v>
      </c>
    </row>
    <row r="62" spans="1:23" ht="23.25" customHeight="1" x14ac:dyDescent="0.25">
      <c r="A62" s="240"/>
      <c r="B62" s="241"/>
      <c r="C62" s="40" t="s">
        <v>258</v>
      </c>
      <c r="D62" s="41">
        <v>38223.24</v>
      </c>
      <c r="E62" s="41">
        <v>17657.38</v>
      </c>
      <c r="F62" s="41">
        <v>12188.24</v>
      </c>
      <c r="G62" s="41">
        <v>380.76</v>
      </c>
      <c r="H62" s="41">
        <v>17</v>
      </c>
      <c r="I62" s="41">
        <v>1143.26</v>
      </c>
      <c r="J62" s="41">
        <v>19946.89</v>
      </c>
      <c r="K62" s="41">
        <v>1176296.18</v>
      </c>
      <c r="L62" s="41">
        <v>123143.31999999999</v>
      </c>
      <c r="M62" s="41">
        <v>33825.199999999997</v>
      </c>
      <c r="N62" s="41">
        <v>0</v>
      </c>
      <c r="O62" s="41">
        <v>63319.02</v>
      </c>
      <c r="P62" s="41">
        <v>88412.270000000019</v>
      </c>
      <c r="Q62" s="41">
        <v>20816.445</v>
      </c>
      <c r="R62" s="41">
        <v>11663.84</v>
      </c>
      <c r="S62" s="41">
        <v>0</v>
      </c>
      <c r="T62" s="41">
        <v>67.53</v>
      </c>
      <c r="U62" s="41">
        <v>2095.92</v>
      </c>
      <c r="V62" s="226"/>
      <c r="W62" s="42">
        <v>1609196.4950000001</v>
      </c>
    </row>
    <row r="63" spans="1:23" ht="23.25" customHeight="1" x14ac:dyDescent="0.25">
      <c r="A63" s="240"/>
      <c r="B63" s="241"/>
      <c r="C63" s="40" t="s">
        <v>259</v>
      </c>
      <c r="D63" s="41">
        <v>1245.58</v>
      </c>
      <c r="E63" s="41">
        <v>1621.0700000000002</v>
      </c>
      <c r="F63" s="41">
        <v>201.64999999999998</v>
      </c>
      <c r="G63" s="41">
        <v>0</v>
      </c>
      <c r="H63" s="41">
        <v>0</v>
      </c>
      <c r="I63" s="41">
        <v>523</v>
      </c>
      <c r="J63" s="41">
        <v>497.74</v>
      </c>
      <c r="K63" s="41">
        <v>81464.73000000001</v>
      </c>
      <c r="L63" s="41">
        <v>8119.7999999999993</v>
      </c>
      <c r="M63" s="41">
        <v>716.15</v>
      </c>
      <c r="N63" s="41">
        <v>0</v>
      </c>
      <c r="O63" s="41">
        <v>899.44</v>
      </c>
      <c r="P63" s="41">
        <v>16732.47</v>
      </c>
      <c r="Q63" s="41">
        <v>0</v>
      </c>
      <c r="R63" s="41">
        <v>432.21000000000004</v>
      </c>
      <c r="S63" s="41">
        <v>0</v>
      </c>
      <c r="T63" s="41">
        <v>0</v>
      </c>
      <c r="U63" s="41">
        <v>0</v>
      </c>
      <c r="V63" s="226"/>
      <c r="W63" s="42">
        <v>112453.84</v>
      </c>
    </row>
    <row r="64" spans="1:23" ht="23.25" customHeight="1" x14ac:dyDescent="0.25">
      <c r="A64" s="240"/>
      <c r="B64" s="241"/>
      <c r="C64" s="40" t="s">
        <v>260</v>
      </c>
      <c r="D64" s="41">
        <v>117618.5</v>
      </c>
      <c r="E64" s="41">
        <v>141709.71</v>
      </c>
      <c r="F64" s="41">
        <v>20700.809999999998</v>
      </c>
      <c r="G64" s="41">
        <v>2.83</v>
      </c>
      <c r="H64" s="41">
        <v>72.28</v>
      </c>
      <c r="I64" s="41">
        <v>645.67999999999995</v>
      </c>
      <c r="J64" s="41">
        <v>17660.829999999998</v>
      </c>
      <c r="K64" s="41">
        <v>3514687.41</v>
      </c>
      <c r="L64" s="41">
        <v>164847.25</v>
      </c>
      <c r="M64" s="41">
        <v>105094.87</v>
      </c>
      <c r="N64" s="41">
        <v>71.599999999999994</v>
      </c>
      <c r="O64" s="41">
        <v>111640.06</v>
      </c>
      <c r="P64" s="41">
        <v>271679.17</v>
      </c>
      <c r="Q64" s="41">
        <v>85470.39</v>
      </c>
      <c r="R64" s="41">
        <v>6206.3</v>
      </c>
      <c r="S64" s="41">
        <v>0</v>
      </c>
      <c r="T64" s="41">
        <v>162.29999999999998</v>
      </c>
      <c r="U64" s="41">
        <v>21</v>
      </c>
      <c r="V64" s="226"/>
      <c r="W64" s="42">
        <v>4558290.9899999993</v>
      </c>
    </row>
    <row r="65" spans="1:23" ht="23.25" customHeight="1" x14ac:dyDescent="0.25">
      <c r="A65"/>
      <c r="B65" s="39" t="s">
        <v>90</v>
      </c>
      <c r="C65" s="43" t="s">
        <v>261</v>
      </c>
      <c r="D65" s="37">
        <v>185124.55</v>
      </c>
      <c r="E65" s="37">
        <v>166610.25</v>
      </c>
      <c r="F65" s="37">
        <v>170352.56</v>
      </c>
      <c r="G65" s="37">
        <v>0</v>
      </c>
      <c r="H65" s="37">
        <v>197.33</v>
      </c>
      <c r="I65" s="37">
        <v>22136.86</v>
      </c>
      <c r="J65" s="37">
        <v>25341.87</v>
      </c>
      <c r="K65" s="37">
        <v>5348086.54</v>
      </c>
      <c r="L65" s="37">
        <v>605882.27</v>
      </c>
      <c r="M65" s="37">
        <v>3885.75</v>
      </c>
      <c r="N65" s="37">
        <v>140.26</v>
      </c>
      <c r="O65" s="37">
        <v>20694.66</v>
      </c>
      <c r="P65" s="37">
        <v>603.96</v>
      </c>
      <c r="Q65" s="37">
        <v>1308.45</v>
      </c>
      <c r="R65" s="37">
        <v>2849.26</v>
      </c>
      <c r="S65" s="37">
        <v>7808.15</v>
      </c>
      <c r="T65" s="37">
        <v>252.32</v>
      </c>
      <c r="U65" s="37">
        <v>42602.62</v>
      </c>
      <c r="V65" s="225">
        <v>0</v>
      </c>
      <c r="W65" s="38">
        <v>6603877.6599999992</v>
      </c>
    </row>
    <row r="66" spans="1:23" ht="23.25" customHeight="1" x14ac:dyDescent="0.3">
      <c r="A66" s="44"/>
      <c r="B66" s="39" t="s">
        <v>91</v>
      </c>
      <c r="C66" s="50" t="s">
        <v>92</v>
      </c>
      <c r="D66" s="37">
        <v>32929.58</v>
      </c>
      <c r="E66" s="37">
        <v>39849.430000000008</v>
      </c>
      <c r="F66" s="37">
        <v>424196.76</v>
      </c>
      <c r="G66" s="37">
        <v>0</v>
      </c>
      <c r="H66" s="37">
        <v>0</v>
      </c>
      <c r="I66" s="37">
        <v>1393.05</v>
      </c>
      <c r="J66" s="37">
        <v>7751.27</v>
      </c>
      <c r="K66" s="37">
        <v>1638935.25</v>
      </c>
      <c r="L66" s="37">
        <v>445624.82</v>
      </c>
      <c r="M66" s="37">
        <v>23488.18</v>
      </c>
      <c r="N66" s="37">
        <v>0</v>
      </c>
      <c r="O66" s="37">
        <v>20853.71</v>
      </c>
      <c r="P66" s="37">
        <v>2641.17</v>
      </c>
      <c r="Q66" s="37">
        <v>2.62</v>
      </c>
      <c r="R66" s="37">
        <v>3687.67</v>
      </c>
      <c r="S66" s="37">
        <v>0</v>
      </c>
      <c r="T66" s="37">
        <v>61.82</v>
      </c>
      <c r="U66" s="37">
        <v>832.24</v>
      </c>
      <c r="V66" s="37" t="e">
        <f>SUM(#REF!)</f>
        <v>#REF!</v>
      </c>
      <c r="W66" s="38">
        <v>2642247.5699999998</v>
      </c>
    </row>
    <row r="67" spans="1:23" ht="23.25" customHeight="1" x14ac:dyDescent="0.3">
      <c r="A67" s="44"/>
      <c r="B67" s="39" t="s">
        <v>94</v>
      </c>
      <c r="C67" s="43" t="s">
        <v>262</v>
      </c>
      <c r="D67" s="37">
        <v>262444.46999999997</v>
      </c>
      <c r="E67" s="37">
        <v>301585.13</v>
      </c>
      <c r="F67" s="37">
        <v>109395.53</v>
      </c>
      <c r="G67" s="37">
        <v>28.439999999999998</v>
      </c>
      <c r="H67" s="37">
        <v>29.599999999999998</v>
      </c>
      <c r="I67" s="37">
        <v>10807.26</v>
      </c>
      <c r="J67" s="37">
        <v>160114.13</v>
      </c>
      <c r="K67" s="37">
        <v>16418197.979999999</v>
      </c>
      <c r="L67" s="37">
        <v>2829966.88</v>
      </c>
      <c r="M67" s="37">
        <v>235007.43</v>
      </c>
      <c r="N67" s="37">
        <v>410.81</v>
      </c>
      <c r="O67" s="37">
        <v>211574.16</v>
      </c>
      <c r="P67" s="37">
        <v>373501.39</v>
      </c>
      <c r="Q67" s="37">
        <v>16058.27</v>
      </c>
      <c r="R67" s="37">
        <v>52121.49</v>
      </c>
      <c r="S67" s="37">
        <v>23692.14</v>
      </c>
      <c r="T67" s="37">
        <v>1024.1600000000001</v>
      </c>
      <c r="U67" s="37">
        <v>23871.24</v>
      </c>
      <c r="V67" s="37">
        <f>SUM(V68:V68)</f>
        <v>0</v>
      </c>
      <c r="W67" s="38">
        <v>21029830.509999998</v>
      </c>
    </row>
    <row r="68" spans="1:23" x14ac:dyDescent="0.25">
      <c r="A68"/>
      <c r="B68" s="39"/>
      <c r="C68" s="40" t="s">
        <v>93</v>
      </c>
      <c r="D68" s="41">
        <v>43640.299999999996</v>
      </c>
      <c r="E68" s="41">
        <v>43214.34</v>
      </c>
      <c r="F68" s="41">
        <v>47496.160000000003</v>
      </c>
      <c r="G68" s="41">
        <v>1</v>
      </c>
      <c r="H68" s="41">
        <v>18.979999999999997</v>
      </c>
      <c r="I68" s="41">
        <v>5752.2300000000005</v>
      </c>
      <c r="J68" s="41">
        <v>23241.399999999998</v>
      </c>
      <c r="K68" s="41">
        <v>6001381.54</v>
      </c>
      <c r="L68" s="41">
        <v>1282822.99</v>
      </c>
      <c r="M68" s="41">
        <v>79251.920000000013</v>
      </c>
      <c r="N68" s="41">
        <v>405.06</v>
      </c>
      <c r="O68" s="41">
        <v>55266.44</v>
      </c>
      <c r="P68" s="41">
        <v>1280.57</v>
      </c>
      <c r="Q68" s="41">
        <v>0</v>
      </c>
      <c r="R68" s="41">
        <v>24771.79</v>
      </c>
      <c r="S68" s="41">
        <v>22</v>
      </c>
      <c r="T68" s="41">
        <v>345</v>
      </c>
      <c r="U68" s="41">
        <v>23631.84</v>
      </c>
      <c r="V68" s="226">
        <v>0</v>
      </c>
      <c r="W68" s="42">
        <v>7632543.5599999996</v>
      </c>
    </row>
    <row r="69" spans="1:23" x14ac:dyDescent="0.25">
      <c r="A69"/>
      <c r="B69" s="39"/>
      <c r="C69" s="40" t="s">
        <v>263</v>
      </c>
      <c r="D69" s="41">
        <v>48841.509999999995</v>
      </c>
      <c r="E69" s="41">
        <v>60322.64</v>
      </c>
      <c r="F69" s="41">
        <v>10350.810000000001</v>
      </c>
      <c r="G69" s="41">
        <v>9.68</v>
      </c>
      <c r="H69" s="41">
        <v>0.36</v>
      </c>
      <c r="I69" s="41">
        <v>1654.51</v>
      </c>
      <c r="J69" s="41">
        <v>27417.899999999998</v>
      </c>
      <c r="K69" s="41">
        <v>4671215.9499999993</v>
      </c>
      <c r="L69" s="41">
        <v>890426.10000000009</v>
      </c>
      <c r="M69" s="41">
        <v>77511.34</v>
      </c>
      <c r="N69" s="41">
        <v>4.5</v>
      </c>
      <c r="O69" s="41">
        <v>47896.03</v>
      </c>
      <c r="P69" s="41">
        <v>306.40999999999997</v>
      </c>
      <c r="Q69" s="41">
        <v>1</v>
      </c>
      <c r="R69" s="41">
        <v>14815.91</v>
      </c>
      <c r="S69" s="41">
        <v>415.04000000000008</v>
      </c>
      <c r="T69" s="41">
        <v>285.46999999999997</v>
      </c>
      <c r="U69" s="41">
        <v>201.35999999999999</v>
      </c>
      <c r="V69" s="226"/>
      <c r="W69" s="42">
        <v>5851676.5200000005</v>
      </c>
    </row>
    <row r="70" spans="1:23" x14ac:dyDescent="0.25">
      <c r="A70"/>
      <c r="B70" s="39"/>
      <c r="C70" s="40" t="s">
        <v>264</v>
      </c>
      <c r="D70" s="41">
        <v>169962.65999999997</v>
      </c>
      <c r="E70" s="41">
        <v>198048.15</v>
      </c>
      <c r="F70" s="41">
        <v>51548.56</v>
      </c>
      <c r="G70" s="41">
        <v>17.760000000000002</v>
      </c>
      <c r="H70" s="41">
        <v>10.26</v>
      </c>
      <c r="I70" s="41">
        <v>3400.5199999999995</v>
      </c>
      <c r="J70" s="41">
        <v>109454.83</v>
      </c>
      <c r="K70" s="41">
        <v>5745600.4899999993</v>
      </c>
      <c r="L70" s="41">
        <v>656717.79</v>
      </c>
      <c r="M70" s="41">
        <v>78244.17</v>
      </c>
      <c r="N70" s="41">
        <v>1.25</v>
      </c>
      <c r="O70" s="41">
        <v>108411.69</v>
      </c>
      <c r="P70" s="41">
        <v>371914.41000000003</v>
      </c>
      <c r="Q70" s="41">
        <v>16057.27</v>
      </c>
      <c r="R70" s="41">
        <v>12533.79</v>
      </c>
      <c r="S70" s="41">
        <v>23255.100000000002</v>
      </c>
      <c r="T70" s="41">
        <v>393.69</v>
      </c>
      <c r="U70" s="41">
        <v>38.04</v>
      </c>
      <c r="V70" s="226"/>
      <c r="W70" s="42">
        <v>7545610.4299999988</v>
      </c>
    </row>
    <row r="71" spans="1:23" ht="23.25" customHeight="1" x14ac:dyDescent="0.3">
      <c r="A71" s="44"/>
      <c r="B71" s="39" t="s">
        <v>96</v>
      </c>
      <c r="C71" s="43" t="s">
        <v>265</v>
      </c>
      <c r="D71" s="37">
        <v>12159.619999999999</v>
      </c>
      <c r="E71" s="37">
        <v>14948.18</v>
      </c>
      <c r="F71" s="37">
        <v>2014.7600000000002</v>
      </c>
      <c r="G71" s="37">
        <v>2.83</v>
      </c>
      <c r="H71" s="37">
        <v>0</v>
      </c>
      <c r="I71" s="37">
        <v>412.93</v>
      </c>
      <c r="J71" s="37">
        <v>1743.08</v>
      </c>
      <c r="K71" s="37">
        <v>494324.36</v>
      </c>
      <c r="L71" s="37">
        <v>51591.909999999996</v>
      </c>
      <c r="M71" s="37">
        <v>14103.869999999999</v>
      </c>
      <c r="N71" s="37">
        <v>0</v>
      </c>
      <c r="O71" s="37">
        <v>11631.24</v>
      </c>
      <c r="P71" s="37">
        <v>14423.36</v>
      </c>
      <c r="Q71" s="37">
        <v>1277.6999999999998</v>
      </c>
      <c r="R71" s="37">
        <v>2046.48</v>
      </c>
      <c r="S71" s="37">
        <v>0</v>
      </c>
      <c r="T71" s="37">
        <v>15.96</v>
      </c>
      <c r="U71" s="37">
        <v>579.25</v>
      </c>
      <c r="V71" s="37">
        <f>SUM(V72:V73)</f>
        <v>0</v>
      </c>
      <c r="W71" s="38">
        <v>621275.53</v>
      </c>
    </row>
    <row r="72" spans="1:23" x14ac:dyDescent="0.25">
      <c r="A72"/>
      <c r="B72" s="51"/>
      <c r="C72" s="40" t="s">
        <v>95</v>
      </c>
      <c r="D72" s="41">
        <v>5364.84</v>
      </c>
      <c r="E72" s="41">
        <v>6044.96</v>
      </c>
      <c r="F72" s="41">
        <v>1690.04</v>
      </c>
      <c r="G72" s="41">
        <v>2.83</v>
      </c>
      <c r="H72" s="41">
        <v>0</v>
      </c>
      <c r="I72" s="41">
        <v>412.93</v>
      </c>
      <c r="J72" s="41">
        <v>899.33</v>
      </c>
      <c r="K72" s="41">
        <v>302042.40999999997</v>
      </c>
      <c r="L72" s="41">
        <v>26749.629999999997</v>
      </c>
      <c r="M72" s="41">
        <v>4705.5</v>
      </c>
      <c r="N72" s="41">
        <v>0</v>
      </c>
      <c r="O72" s="41">
        <v>6373.68</v>
      </c>
      <c r="P72" s="41">
        <v>6505.9500000000007</v>
      </c>
      <c r="Q72" s="41">
        <v>220.64999999999998</v>
      </c>
      <c r="R72" s="41">
        <v>779.47</v>
      </c>
      <c r="S72" s="41">
        <v>0</v>
      </c>
      <c r="T72" s="41">
        <v>9.7100000000000009</v>
      </c>
      <c r="U72" s="41">
        <v>579.25</v>
      </c>
      <c r="V72" s="226">
        <v>0</v>
      </c>
      <c r="W72" s="42">
        <v>362381.17999999993</v>
      </c>
    </row>
    <row r="73" spans="1:23" x14ac:dyDescent="0.25">
      <c r="A73"/>
      <c r="B73" s="52"/>
      <c r="C73" s="40" t="s">
        <v>266</v>
      </c>
      <c r="D73" s="41">
        <v>6794.78</v>
      </c>
      <c r="E73" s="41">
        <v>8903.2199999999993</v>
      </c>
      <c r="F73" s="41">
        <v>324.72000000000003</v>
      </c>
      <c r="G73" s="41">
        <v>0</v>
      </c>
      <c r="H73" s="41">
        <v>0</v>
      </c>
      <c r="I73" s="41">
        <v>0</v>
      </c>
      <c r="J73" s="41">
        <v>843.75</v>
      </c>
      <c r="K73" s="41">
        <v>192281.95</v>
      </c>
      <c r="L73" s="41">
        <v>24842.28</v>
      </c>
      <c r="M73" s="41">
        <v>9398.3700000000008</v>
      </c>
      <c r="N73" s="41">
        <v>0</v>
      </c>
      <c r="O73" s="41">
        <v>5257.5599999999995</v>
      </c>
      <c r="P73" s="41">
        <v>7917.41</v>
      </c>
      <c r="Q73" s="41">
        <v>1057.05</v>
      </c>
      <c r="R73" s="41">
        <v>1267.01</v>
      </c>
      <c r="S73" s="41">
        <v>0</v>
      </c>
      <c r="T73" s="41">
        <v>6.25</v>
      </c>
      <c r="U73" s="41">
        <v>0</v>
      </c>
      <c r="V73" s="226">
        <v>0</v>
      </c>
      <c r="W73" s="42">
        <v>258894.34999999998</v>
      </c>
    </row>
    <row r="74" spans="1:23" ht="23.25" customHeight="1" x14ac:dyDescent="0.25">
      <c r="A74"/>
      <c r="B74" s="39" t="s">
        <v>98</v>
      </c>
      <c r="C74" s="43" t="s">
        <v>267</v>
      </c>
      <c r="D74" s="37">
        <v>268544.30000000005</v>
      </c>
      <c r="E74" s="37">
        <v>326898.81</v>
      </c>
      <c r="F74" s="37">
        <v>23994.620000000003</v>
      </c>
      <c r="G74" s="37">
        <v>433.19999999999993</v>
      </c>
      <c r="H74" s="37">
        <v>9.4400000000000013</v>
      </c>
      <c r="I74" s="37">
        <v>3474.08</v>
      </c>
      <c r="J74" s="37">
        <v>77261.119999999995</v>
      </c>
      <c r="K74" s="37">
        <v>6976295.3899999987</v>
      </c>
      <c r="L74" s="37">
        <v>601642.59</v>
      </c>
      <c r="M74" s="37">
        <v>136611.53999999998</v>
      </c>
      <c r="N74" s="37">
        <v>43</v>
      </c>
      <c r="O74" s="37">
        <v>175882.93</v>
      </c>
      <c r="P74" s="37">
        <v>351439.11000000004</v>
      </c>
      <c r="Q74" s="37">
        <v>1800.1299999999999</v>
      </c>
      <c r="R74" s="37">
        <v>4595.22</v>
      </c>
      <c r="S74" s="37">
        <v>0</v>
      </c>
      <c r="T74" s="37">
        <v>200.11</v>
      </c>
      <c r="U74" s="37">
        <v>213.73</v>
      </c>
      <c r="V74" s="225">
        <v>0</v>
      </c>
      <c r="W74" s="38">
        <v>8949339.3200000003</v>
      </c>
    </row>
    <row r="75" spans="1:23" ht="23.25" customHeight="1" x14ac:dyDescent="0.25">
      <c r="A75" s="240"/>
      <c r="B75" s="241"/>
      <c r="C75" s="40" t="s">
        <v>97</v>
      </c>
      <c r="D75" s="41">
        <v>3814.67</v>
      </c>
      <c r="E75" s="41">
        <v>4830.4400000000005</v>
      </c>
      <c r="F75" s="41">
        <v>7690.09</v>
      </c>
      <c r="G75" s="41">
        <v>0</v>
      </c>
      <c r="H75" s="41">
        <v>0</v>
      </c>
      <c r="I75" s="41">
        <v>2995.1299999999997</v>
      </c>
      <c r="J75" s="41">
        <v>2017.77</v>
      </c>
      <c r="K75" s="41">
        <v>588155.02999999991</v>
      </c>
      <c r="L75" s="41">
        <v>81584.13</v>
      </c>
      <c r="M75" s="41">
        <v>5844.51</v>
      </c>
      <c r="N75" s="41">
        <v>0</v>
      </c>
      <c r="O75" s="41">
        <v>6709.4</v>
      </c>
      <c r="P75" s="41">
        <v>3006.88</v>
      </c>
      <c r="Q75" s="41">
        <v>3</v>
      </c>
      <c r="R75" s="41">
        <v>1712.02</v>
      </c>
      <c r="S75" s="41">
        <v>0</v>
      </c>
      <c r="T75" s="41">
        <v>35.19</v>
      </c>
      <c r="U75" s="41">
        <v>8.75</v>
      </c>
      <c r="V75" s="226"/>
      <c r="W75" s="42">
        <v>708407.01</v>
      </c>
    </row>
    <row r="76" spans="1:23" ht="23.25" customHeight="1" x14ac:dyDescent="0.25">
      <c r="A76" s="240"/>
      <c r="B76" s="241"/>
      <c r="C76" s="40" t="s">
        <v>268</v>
      </c>
      <c r="D76" s="41">
        <v>13667.07</v>
      </c>
      <c r="E76" s="41">
        <v>18399.809999999998</v>
      </c>
      <c r="F76" s="41">
        <v>827.47</v>
      </c>
      <c r="G76" s="41">
        <v>13</v>
      </c>
      <c r="H76" s="41">
        <v>9.4400000000000013</v>
      </c>
      <c r="I76" s="41">
        <v>0</v>
      </c>
      <c r="J76" s="41">
        <v>1968.9399999999998</v>
      </c>
      <c r="K76" s="41">
        <v>243764.75</v>
      </c>
      <c r="L76" s="41">
        <v>14216.48</v>
      </c>
      <c r="M76" s="41">
        <v>12974.66</v>
      </c>
      <c r="N76" s="41">
        <v>0</v>
      </c>
      <c r="O76" s="41">
        <v>7814.87</v>
      </c>
      <c r="P76" s="41">
        <v>17550.22</v>
      </c>
      <c r="Q76" s="41">
        <v>554.27</v>
      </c>
      <c r="R76" s="41">
        <v>973.61</v>
      </c>
      <c r="S76" s="41">
        <v>0</v>
      </c>
      <c r="T76" s="41">
        <v>8</v>
      </c>
      <c r="U76" s="41">
        <v>0</v>
      </c>
      <c r="V76" s="226"/>
      <c r="W76" s="42">
        <v>332742.59000000003</v>
      </c>
    </row>
    <row r="77" spans="1:23" ht="23.25" customHeight="1" x14ac:dyDescent="0.25">
      <c r="A77" s="240"/>
      <c r="B77" s="241"/>
      <c r="C77" s="40" t="s">
        <v>269</v>
      </c>
      <c r="D77" s="41">
        <v>251062.56</v>
      </c>
      <c r="E77" s="41">
        <v>303668.56</v>
      </c>
      <c r="F77" s="41">
        <v>15477.06</v>
      </c>
      <c r="G77" s="41">
        <v>420.19999999999993</v>
      </c>
      <c r="H77" s="41">
        <v>0</v>
      </c>
      <c r="I77" s="41">
        <v>478.95000000000005</v>
      </c>
      <c r="J77" s="41">
        <v>73274.41</v>
      </c>
      <c r="K77" s="41">
        <v>6144375.6100000003</v>
      </c>
      <c r="L77" s="41">
        <v>505841.98</v>
      </c>
      <c r="M77" s="41">
        <v>117792.37000000001</v>
      </c>
      <c r="N77" s="41">
        <v>43</v>
      </c>
      <c r="O77" s="41">
        <v>161358.66</v>
      </c>
      <c r="P77" s="41">
        <v>330882.01</v>
      </c>
      <c r="Q77" s="41">
        <v>1242.8599999999999</v>
      </c>
      <c r="R77" s="41">
        <v>1909.5900000000001</v>
      </c>
      <c r="S77" s="41">
        <v>0</v>
      </c>
      <c r="T77" s="41">
        <v>156.92000000000002</v>
      </c>
      <c r="U77" s="41">
        <v>204.98</v>
      </c>
      <c r="V77" s="226"/>
      <c r="W77" s="42">
        <v>7908189.7199999997</v>
      </c>
    </row>
    <row r="78" spans="1:23" ht="23.25" customHeight="1" x14ac:dyDescent="0.25">
      <c r="A78"/>
      <c r="B78" s="39" t="s">
        <v>99</v>
      </c>
      <c r="C78" s="43" t="s">
        <v>270</v>
      </c>
      <c r="D78" s="37">
        <v>539.20000000000005</v>
      </c>
      <c r="E78" s="37">
        <v>411.46000000000004</v>
      </c>
      <c r="F78" s="37">
        <v>0</v>
      </c>
      <c r="G78" s="37">
        <v>0</v>
      </c>
      <c r="H78" s="37">
        <v>0</v>
      </c>
      <c r="I78" s="37">
        <v>0</v>
      </c>
      <c r="J78" s="37">
        <v>142.78</v>
      </c>
      <c r="K78" s="37">
        <v>28877.989999999998</v>
      </c>
      <c r="L78" s="37">
        <v>1984.1599999999999</v>
      </c>
      <c r="M78" s="37">
        <v>655.93999999999994</v>
      </c>
      <c r="N78" s="37">
        <v>0</v>
      </c>
      <c r="O78" s="37">
        <v>70</v>
      </c>
      <c r="P78" s="37">
        <v>0</v>
      </c>
      <c r="Q78" s="37">
        <v>8</v>
      </c>
      <c r="R78" s="37">
        <v>14</v>
      </c>
      <c r="S78" s="37">
        <v>0</v>
      </c>
      <c r="T78" s="37">
        <v>5</v>
      </c>
      <c r="U78" s="37">
        <v>0</v>
      </c>
      <c r="V78" s="225">
        <v>0</v>
      </c>
      <c r="W78" s="38">
        <v>32708.53</v>
      </c>
    </row>
    <row r="79" spans="1:23" ht="23.25" customHeight="1" x14ac:dyDescent="0.25">
      <c r="A79"/>
      <c r="B79" s="39" t="s">
        <v>271</v>
      </c>
      <c r="C79" s="43" t="s">
        <v>100</v>
      </c>
      <c r="D79" s="37">
        <v>927.79000000000008</v>
      </c>
      <c r="E79" s="37">
        <v>976.38</v>
      </c>
      <c r="F79" s="37">
        <v>68.34</v>
      </c>
      <c r="G79" s="37">
        <v>0</v>
      </c>
      <c r="H79" s="37">
        <v>0</v>
      </c>
      <c r="I79" s="37">
        <v>0</v>
      </c>
      <c r="J79" s="37">
        <v>105.35</v>
      </c>
      <c r="K79" s="37">
        <v>27916.839999999997</v>
      </c>
      <c r="L79" s="37">
        <v>3100.99</v>
      </c>
      <c r="M79" s="37">
        <v>536</v>
      </c>
      <c r="N79" s="37">
        <v>0</v>
      </c>
      <c r="O79" s="37">
        <v>367.15</v>
      </c>
      <c r="P79" s="37">
        <v>141</v>
      </c>
      <c r="Q79" s="37">
        <v>0</v>
      </c>
      <c r="R79" s="37">
        <v>53.34</v>
      </c>
      <c r="S79" s="37">
        <v>0</v>
      </c>
      <c r="T79" s="37">
        <v>0</v>
      </c>
      <c r="U79" s="37">
        <v>0</v>
      </c>
      <c r="V79" s="225"/>
      <c r="W79" s="38">
        <v>34193.18</v>
      </c>
    </row>
    <row r="80" spans="1:23" ht="26.25" customHeight="1" thickBot="1" x14ac:dyDescent="0.3">
      <c r="B80" s="53"/>
      <c r="C80" s="54" t="s">
        <v>2</v>
      </c>
      <c r="D80" s="55">
        <f t="shared" ref="D80:U80" si="4">SUM(D8,D12,D13,D33,D34,D37,D38,D41,D45,D46,D49,D52,D53,D54,D60,D65,D66,D67,D71,D74,D78,D79)</f>
        <v>2082510.6700000004</v>
      </c>
      <c r="E80" s="55">
        <f t="shared" si="4"/>
        <v>2477662.4300000002</v>
      </c>
      <c r="F80" s="55">
        <f t="shared" si="4"/>
        <v>1354844.7100000002</v>
      </c>
      <c r="G80" s="55">
        <f t="shared" si="4"/>
        <v>2398.4899999999998</v>
      </c>
      <c r="H80" s="55">
        <f t="shared" si="4"/>
        <v>706.40000000000009</v>
      </c>
      <c r="I80" s="55">
        <f t="shared" si="4"/>
        <v>64357.030000000013</v>
      </c>
      <c r="J80" s="55">
        <f t="shared" si="4"/>
        <v>556824.28000000014</v>
      </c>
      <c r="K80" s="55">
        <f t="shared" si="4"/>
        <v>67588102.199999988</v>
      </c>
      <c r="L80" s="55">
        <f t="shared" si="4"/>
        <v>7378340.0600000005</v>
      </c>
      <c r="M80" s="55">
        <f t="shared" si="4"/>
        <v>1769332.16</v>
      </c>
      <c r="N80" s="55">
        <f t="shared" si="4"/>
        <v>1843.6699999999998</v>
      </c>
      <c r="O80" s="55">
        <f t="shared" si="4"/>
        <v>1284549.0699999998</v>
      </c>
      <c r="P80" s="55">
        <f t="shared" si="4"/>
        <v>4405352.0200000005</v>
      </c>
      <c r="Q80" s="55">
        <f t="shared" si="4"/>
        <v>1004914.3350000001</v>
      </c>
      <c r="R80" s="55">
        <f t="shared" si="4"/>
        <v>229770.81000000003</v>
      </c>
      <c r="S80" s="55">
        <f t="shared" si="4"/>
        <v>31500.29</v>
      </c>
      <c r="T80" s="55">
        <f t="shared" si="4"/>
        <v>3174.88</v>
      </c>
      <c r="U80" s="55">
        <f t="shared" si="4"/>
        <v>75157.33</v>
      </c>
      <c r="V80" s="55">
        <f>SUM('[2]JASNACE_NL (1)'!V95+'[2]JASNACE_NL (2)'!V95+'[2]JASNACE_NL (3)'!V95+'[2]JASNACE_NL (4)'!V95)</f>
        <v>0</v>
      </c>
      <c r="W80" s="56">
        <f>SUM(W8,W12,W13,W33,W34,W37,W38,W41,W45,W46,W49,W52,W53,W54,W60,W65,W66,W67,W71,W74,W78,W79)</f>
        <v>90311340.835000008</v>
      </c>
    </row>
    <row r="81" spans="23:23" ht="16.2" thickTop="1" x14ac:dyDescent="0.25">
      <c r="W81" s="57"/>
    </row>
    <row r="82" spans="23:23" x14ac:dyDescent="0.25">
      <c r="W82" s="57"/>
    </row>
    <row r="83" spans="23:23" x14ac:dyDescent="0.25">
      <c r="W83" s="57"/>
    </row>
    <row r="84" spans="23:23" x14ac:dyDescent="0.25">
      <c r="W84" s="57"/>
    </row>
    <row r="85" spans="23:23" x14ac:dyDescent="0.25">
      <c r="W85" s="57"/>
    </row>
  </sheetData>
  <mergeCells count="2">
    <mergeCell ref="B6:C7"/>
    <mergeCell ref="W6:W7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50" fitToWidth="2" orientation="portrait" r:id="rId1"/>
  <headerFooter alignWithMargins="0"/>
  <colBreaks count="1" manualBreakCount="1">
    <brk id="10" max="7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I248"/>
  <sheetViews>
    <sheetView zoomScale="63" zoomScaleNormal="63" zoomScaleSheetLayoutView="51" workbookViewId="0">
      <selection activeCell="L12" sqref="L12"/>
    </sheetView>
  </sheetViews>
  <sheetFormatPr baseColWidth="10" defaultColWidth="7.6640625" defaultRowHeight="17.399999999999999" x14ac:dyDescent="0.3"/>
  <cols>
    <col min="1" max="2" width="2.33203125" style="65" customWidth="1"/>
    <col min="3" max="3" width="33.88671875" style="66" customWidth="1"/>
    <col min="4" max="21" width="16.5546875" style="122" customWidth="1"/>
    <col min="22" max="22" width="16.5546875" style="122" hidden="1" customWidth="1"/>
    <col min="23" max="23" width="16.5546875" style="122" customWidth="1"/>
    <col min="24" max="25" width="12.6640625" style="45" customWidth="1"/>
    <col min="26" max="26" width="14.6640625" style="45" customWidth="1"/>
    <col min="27" max="35" width="12.6640625" style="45" customWidth="1"/>
    <col min="36" max="43" width="12.6640625" style="44" customWidth="1"/>
    <col min="44" max="16384" width="7.6640625" style="44"/>
  </cols>
  <sheetData>
    <row r="1" spans="1:35" s="68" customFormat="1" ht="30" customHeight="1" x14ac:dyDescent="0.4">
      <c r="A1" s="65"/>
      <c r="B1" s="65"/>
      <c r="C1" s="66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35" s="69" customFormat="1" ht="50.1" customHeight="1" x14ac:dyDescent="0.25">
      <c r="B2" s="70"/>
      <c r="C2" s="70"/>
      <c r="D2" s="70"/>
      <c r="E2" s="70"/>
      <c r="F2" s="70"/>
      <c r="G2" s="70"/>
      <c r="H2" s="70"/>
      <c r="I2" s="70"/>
      <c r="J2" s="70"/>
      <c r="K2" s="71" t="s">
        <v>205</v>
      </c>
      <c r="L2" s="72" t="s">
        <v>238</v>
      </c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4"/>
      <c r="Y2" s="74"/>
    </row>
    <row r="3" spans="1:35" s="79" customFormat="1" ht="12" customHeight="1" x14ac:dyDescent="0.4">
      <c r="A3" s="75"/>
      <c r="B3" s="76"/>
      <c r="C3" s="77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</row>
    <row r="4" spans="1:35" s="68" customFormat="1" ht="19.95" customHeight="1" x14ac:dyDescent="0.4">
      <c r="A4" s="260" t="s">
        <v>206</v>
      </c>
      <c r="B4" s="261"/>
      <c r="C4" s="261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</row>
    <row r="5" spans="1:35" s="68" customFormat="1" ht="3.6" customHeight="1" thickBot="1" x14ac:dyDescent="0.45">
      <c r="A5" s="66"/>
      <c r="B5" s="81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</row>
    <row r="6" spans="1:35" ht="29.4" customHeight="1" thickTop="1" x14ac:dyDescent="0.3">
      <c r="A6" s="262" t="s">
        <v>101</v>
      </c>
      <c r="B6" s="263"/>
      <c r="C6" s="264"/>
      <c r="D6" s="84"/>
      <c r="E6" s="85"/>
      <c r="F6" s="85"/>
      <c r="G6" s="85"/>
      <c r="H6" s="85"/>
      <c r="I6" s="85"/>
      <c r="J6" s="86"/>
      <c r="K6" s="87" t="s">
        <v>31</v>
      </c>
      <c r="L6" s="88" t="s">
        <v>102</v>
      </c>
      <c r="M6" s="89"/>
      <c r="N6" s="89"/>
      <c r="O6" s="89"/>
      <c r="P6" s="89"/>
      <c r="Q6" s="89"/>
      <c r="R6" s="89"/>
      <c r="S6" s="89"/>
      <c r="T6" s="89"/>
      <c r="U6" s="89"/>
      <c r="V6" s="27"/>
      <c r="W6" s="268" t="s">
        <v>2</v>
      </c>
      <c r="X6" s="90"/>
    </row>
    <row r="7" spans="1:35" s="94" customFormat="1" ht="27.6" customHeight="1" x14ac:dyDescent="0.35">
      <c r="A7" s="265"/>
      <c r="B7" s="266"/>
      <c r="C7" s="267"/>
      <c r="D7" s="91" t="s">
        <v>12</v>
      </c>
      <c r="E7" s="91" t="s">
        <v>13</v>
      </c>
      <c r="F7" s="91" t="s">
        <v>14</v>
      </c>
      <c r="G7" s="91" t="s">
        <v>15</v>
      </c>
      <c r="H7" s="91" t="s">
        <v>16</v>
      </c>
      <c r="I7" s="91" t="s">
        <v>17</v>
      </c>
      <c r="J7" s="91" t="s">
        <v>18</v>
      </c>
      <c r="K7" s="91" t="s">
        <v>19</v>
      </c>
      <c r="L7" s="91" t="s">
        <v>20</v>
      </c>
      <c r="M7" s="92" t="s">
        <v>21</v>
      </c>
      <c r="N7" s="92" t="s">
        <v>22</v>
      </c>
      <c r="O7" s="92" t="s">
        <v>23</v>
      </c>
      <c r="P7" s="91" t="s">
        <v>24</v>
      </c>
      <c r="Q7" s="92" t="s">
        <v>25</v>
      </c>
      <c r="R7" s="92" t="s">
        <v>26</v>
      </c>
      <c r="S7" s="91" t="s">
        <v>27</v>
      </c>
      <c r="T7" s="91" t="s">
        <v>28</v>
      </c>
      <c r="U7" s="91" t="s">
        <v>29</v>
      </c>
      <c r="V7" s="228" t="s">
        <v>233</v>
      </c>
      <c r="W7" s="269"/>
      <c r="X7" s="93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</row>
    <row r="8" spans="1:35" s="99" customFormat="1" ht="31.5" customHeight="1" x14ac:dyDescent="0.25">
      <c r="A8" s="257" t="s">
        <v>103</v>
      </c>
      <c r="B8" s="258"/>
      <c r="C8" s="259"/>
      <c r="D8" s="95">
        <v>63331.31</v>
      </c>
      <c r="E8" s="95">
        <v>65147.5</v>
      </c>
      <c r="F8" s="95">
        <v>274762.03000000003</v>
      </c>
      <c r="G8" s="95">
        <v>198.75</v>
      </c>
      <c r="H8" s="95">
        <v>77</v>
      </c>
      <c r="I8" s="95">
        <v>5323.71</v>
      </c>
      <c r="J8" s="96">
        <v>15133.74</v>
      </c>
      <c r="K8" s="96">
        <v>3107524.33</v>
      </c>
      <c r="L8" s="96">
        <v>391024.35</v>
      </c>
      <c r="M8" s="95">
        <v>65562.44</v>
      </c>
      <c r="N8" s="95">
        <v>76.67</v>
      </c>
      <c r="O8" s="95">
        <v>39424.410000000003</v>
      </c>
      <c r="P8" s="95">
        <v>97796.64</v>
      </c>
      <c r="Q8" s="95">
        <v>18985.645</v>
      </c>
      <c r="R8" s="95">
        <v>540.76</v>
      </c>
      <c r="S8" s="95">
        <v>83.5</v>
      </c>
      <c r="T8" s="95">
        <v>62.46</v>
      </c>
      <c r="U8" s="95">
        <v>9132.99</v>
      </c>
      <c r="V8" s="97">
        <f t="shared" ref="V8" si="0">SUM(V9)</f>
        <v>4154188.2350000003</v>
      </c>
      <c r="W8" s="97">
        <f>SUM(D8:U8)</f>
        <v>4154188.2350000003</v>
      </c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</row>
    <row r="9" spans="1:35" ht="16.95" customHeight="1" x14ac:dyDescent="0.3">
      <c r="A9" s="93"/>
      <c r="C9" s="100" t="s">
        <v>104</v>
      </c>
      <c r="D9" s="101">
        <v>63331.31</v>
      </c>
      <c r="E9" s="101">
        <v>65147.5</v>
      </c>
      <c r="F9" s="101">
        <v>274762.03000000003</v>
      </c>
      <c r="G9" s="101">
        <v>198.75</v>
      </c>
      <c r="H9" s="101">
        <v>77</v>
      </c>
      <c r="I9" s="101">
        <v>5323.71</v>
      </c>
      <c r="J9" s="102">
        <v>15133.74</v>
      </c>
      <c r="K9" s="102">
        <v>3107524.33</v>
      </c>
      <c r="L9" s="102">
        <v>391024.35</v>
      </c>
      <c r="M9" s="101">
        <v>65562.44</v>
      </c>
      <c r="N9" s="101">
        <v>76.67</v>
      </c>
      <c r="O9" s="101">
        <v>39424.410000000003</v>
      </c>
      <c r="P9" s="101">
        <v>97796.64</v>
      </c>
      <c r="Q9" s="101">
        <v>18985.645</v>
      </c>
      <c r="R9" s="101">
        <v>540.76</v>
      </c>
      <c r="S9" s="101">
        <v>83.5</v>
      </c>
      <c r="T9" s="101">
        <v>62.46</v>
      </c>
      <c r="U9" s="101">
        <v>9132.99</v>
      </c>
      <c r="V9" s="103">
        <f>SUM(D9:U9)</f>
        <v>4154188.2350000003</v>
      </c>
      <c r="W9" s="103">
        <f t="shared" ref="W9:W66" si="1">SUM(D9:U9)</f>
        <v>4154188.2350000003</v>
      </c>
      <c r="Y9" s="98"/>
      <c r="Z9" s="98"/>
    </row>
    <row r="10" spans="1:35" s="99" customFormat="1" ht="27" customHeight="1" x14ac:dyDescent="0.25">
      <c r="A10" s="257" t="s">
        <v>105</v>
      </c>
      <c r="B10" s="258"/>
      <c r="C10" s="259"/>
      <c r="D10" s="95">
        <v>384872.44</v>
      </c>
      <c r="E10" s="95">
        <v>429211.82</v>
      </c>
      <c r="F10" s="95">
        <v>149454.99000000002</v>
      </c>
      <c r="G10" s="95">
        <v>281.03999999999996</v>
      </c>
      <c r="H10" s="95">
        <v>44.58</v>
      </c>
      <c r="I10" s="95">
        <v>5214.74</v>
      </c>
      <c r="J10" s="96">
        <v>126504.04999999999</v>
      </c>
      <c r="K10" s="96">
        <v>8975112.6199999992</v>
      </c>
      <c r="L10" s="96">
        <v>933820.96</v>
      </c>
      <c r="M10" s="95">
        <v>242441.71</v>
      </c>
      <c r="N10" s="95">
        <v>87.5</v>
      </c>
      <c r="O10" s="95">
        <v>113406.42000000001</v>
      </c>
      <c r="P10" s="95">
        <v>1039564.89</v>
      </c>
      <c r="Q10" s="95">
        <v>302205.09500000003</v>
      </c>
      <c r="R10" s="95">
        <v>2742.73</v>
      </c>
      <c r="S10" s="95">
        <v>7358.62</v>
      </c>
      <c r="T10" s="95">
        <v>575.55999999999995</v>
      </c>
      <c r="U10" s="95">
        <v>7390.2900000000009</v>
      </c>
      <c r="V10" s="97">
        <f>SUM(V11,V15,V18,V22,V29)</f>
        <v>12720290.055</v>
      </c>
      <c r="W10" s="97">
        <f t="shared" si="1"/>
        <v>12720290.055</v>
      </c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</row>
    <row r="11" spans="1:35" ht="16.95" customHeight="1" x14ac:dyDescent="0.3">
      <c r="A11" s="93"/>
      <c r="B11" s="104" t="s">
        <v>106</v>
      </c>
      <c r="C11" s="105"/>
      <c r="D11" s="106">
        <v>105455.67</v>
      </c>
      <c r="E11" s="106">
        <v>113545.76</v>
      </c>
      <c r="F11" s="106">
        <v>47615.24</v>
      </c>
      <c r="G11" s="106">
        <v>37.5</v>
      </c>
      <c r="H11" s="106">
        <v>7.74</v>
      </c>
      <c r="I11" s="106">
        <v>1153.23</v>
      </c>
      <c r="J11" s="107">
        <v>35389.699999999997</v>
      </c>
      <c r="K11" s="107">
        <v>2446907.23</v>
      </c>
      <c r="L11" s="107">
        <v>275106.45999999996</v>
      </c>
      <c r="M11" s="106">
        <v>68621.31</v>
      </c>
      <c r="N11" s="106">
        <v>0</v>
      </c>
      <c r="O11" s="106">
        <v>39448.18</v>
      </c>
      <c r="P11" s="106">
        <v>214532.65000000002</v>
      </c>
      <c r="Q11" s="106">
        <v>79369.824999999997</v>
      </c>
      <c r="R11" s="106">
        <v>884.56000000000006</v>
      </c>
      <c r="S11" s="106">
        <v>2997.66</v>
      </c>
      <c r="T11" s="106">
        <v>153.60999999999999</v>
      </c>
      <c r="U11" s="106">
        <v>1541.52</v>
      </c>
      <c r="V11" s="108">
        <f>SUM(V12:V14)</f>
        <v>3432767.8449999997</v>
      </c>
      <c r="W11" s="108">
        <f t="shared" si="1"/>
        <v>3432767.8450000002</v>
      </c>
      <c r="Y11" s="98"/>
      <c r="Z11" s="98"/>
    </row>
    <row r="12" spans="1:35" ht="16.95" customHeight="1" x14ac:dyDescent="0.3">
      <c r="A12" s="109"/>
      <c r="B12" s="110"/>
      <c r="C12" s="105" t="s">
        <v>106</v>
      </c>
      <c r="D12" s="101">
        <v>59256.5</v>
      </c>
      <c r="E12" s="101">
        <v>59654.16</v>
      </c>
      <c r="F12" s="101">
        <v>26579.09</v>
      </c>
      <c r="G12" s="101">
        <v>12.5</v>
      </c>
      <c r="H12" s="101">
        <v>5</v>
      </c>
      <c r="I12" s="101">
        <v>543.76</v>
      </c>
      <c r="J12" s="102">
        <v>17818.509999999998</v>
      </c>
      <c r="K12" s="102">
        <v>1398875.15</v>
      </c>
      <c r="L12" s="102">
        <v>168066.49</v>
      </c>
      <c r="M12" s="101">
        <v>38006.120000000003</v>
      </c>
      <c r="N12" s="101">
        <v>0</v>
      </c>
      <c r="O12" s="101">
        <v>23629.61</v>
      </c>
      <c r="P12" s="101">
        <v>101228.97</v>
      </c>
      <c r="Q12" s="101">
        <v>27556.45</v>
      </c>
      <c r="R12" s="101">
        <v>555.75</v>
      </c>
      <c r="S12" s="101">
        <v>749.93</v>
      </c>
      <c r="T12" s="101">
        <v>82.07</v>
      </c>
      <c r="U12" s="101">
        <v>1436.02</v>
      </c>
      <c r="V12" s="103">
        <f>SUM(D12:U12)</f>
        <v>1924056.08</v>
      </c>
      <c r="W12" s="103">
        <f t="shared" si="1"/>
        <v>1924056.08</v>
      </c>
      <c r="Y12" s="98"/>
      <c r="Z12" s="98"/>
    </row>
    <row r="13" spans="1:35" ht="16.95" customHeight="1" x14ac:dyDescent="0.3">
      <c r="A13" s="109"/>
      <c r="B13" s="110"/>
      <c r="C13" s="105" t="s">
        <v>107</v>
      </c>
      <c r="D13" s="101">
        <v>19504.11</v>
      </c>
      <c r="E13" s="101">
        <v>22309.26</v>
      </c>
      <c r="F13" s="101">
        <v>8571.09</v>
      </c>
      <c r="G13" s="101">
        <v>2</v>
      </c>
      <c r="H13" s="101">
        <v>2.2200000000000002</v>
      </c>
      <c r="I13" s="101">
        <v>268.43</v>
      </c>
      <c r="J13" s="102">
        <v>6035.42</v>
      </c>
      <c r="K13" s="102">
        <v>484684.19</v>
      </c>
      <c r="L13" s="102">
        <v>52580.02</v>
      </c>
      <c r="M13" s="101">
        <v>15393.41</v>
      </c>
      <c r="N13" s="101">
        <v>0</v>
      </c>
      <c r="O13" s="101">
        <v>6566.22</v>
      </c>
      <c r="P13" s="101">
        <v>36020.94</v>
      </c>
      <c r="Q13" s="101">
        <v>14216.26</v>
      </c>
      <c r="R13" s="101">
        <v>165.58</v>
      </c>
      <c r="S13" s="101">
        <v>196.81</v>
      </c>
      <c r="T13" s="101">
        <v>28.38</v>
      </c>
      <c r="U13" s="101">
        <v>27.75</v>
      </c>
      <c r="V13" s="103">
        <f>SUM(D13:U13)</f>
        <v>666572.09000000008</v>
      </c>
      <c r="W13" s="103">
        <f t="shared" si="1"/>
        <v>666572.09000000008</v>
      </c>
      <c r="Y13" s="98"/>
      <c r="Z13" s="98"/>
    </row>
    <row r="14" spans="1:35" ht="16.95" customHeight="1" x14ac:dyDescent="0.3">
      <c r="A14" s="109"/>
      <c r="B14" s="110"/>
      <c r="C14" s="105" t="s">
        <v>108</v>
      </c>
      <c r="D14" s="101">
        <v>26695.06</v>
      </c>
      <c r="E14" s="101">
        <v>31582.34</v>
      </c>
      <c r="F14" s="101">
        <v>12465.06</v>
      </c>
      <c r="G14" s="101">
        <v>23</v>
      </c>
      <c r="H14" s="101">
        <v>0.52</v>
      </c>
      <c r="I14" s="101">
        <v>341.04</v>
      </c>
      <c r="J14" s="102">
        <v>11535.77</v>
      </c>
      <c r="K14" s="102">
        <v>563347.89</v>
      </c>
      <c r="L14" s="102">
        <v>54459.95</v>
      </c>
      <c r="M14" s="101">
        <v>15221.78</v>
      </c>
      <c r="N14" s="101">
        <v>0</v>
      </c>
      <c r="O14" s="101">
        <v>9252.35</v>
      </c>
      <c r="P14" s="101">
        <v>77282.740000000005</v>
      </c>
      <c r="Q14" s="101">
        <v>37597.114999999998</v>
      </c>
      <c r="R14" s="101">
        <v>163.22999999999999</v>
      </c>
      <c r="S14" s="101">
        <v>2050.92</v>
      </c>
      <c r="T14" s="101">
        <v>43.16</v>
      </c>
      <c r="U14" s="101">
        <v>77.75</v>
      </c>
      <c r="V14" s="103">
        <f>SUM(D14:U14)</f>
        <v>842139.67500000005</v>
      </c>
      <c r="W14" s="103">
        <f t="shared" si="1"/>
        <v>842139.67500000005</v>
      </c>
      <c r="Y14" s="98"/>
      <c r="Z14" s="98"/>
    </row>
    <row r="15" spans="1:35" ht="16.95" customHeight="1" x14ac:dyDescent="0.3">
      <c r="A15" s="109"/>
      <c r="B15" s="111" t="s">
        <v>109</v>
      </c>
      <c r="C15" s="105"/>
      <c r="D15" s="106">
        <v>57588.979999999996</v>
      </c>
      <c r="E15" s="106">
        <v>61079.78</v>
      </c>
      <c r="F15" s="106">
        <v>20400.669999999998</v>
      </c>
      <c r="G15" s="106">
        <v>9.129999999999999</v>
      </c>
      <c r="H15" s="106">
        <v>15.21</v>
      </c>
      <c r="I15" s="106">
        <v>863.58999999999992</v>
      </c>
      <c r="J15" s="106">
        <v>15701.35</v>
      </c>
      <c r="K15" s="106">
        <v>1703359.52</v>
      </c>
      <c r="L15" s="106">
        <v>165058.29999999999</v>
      </c>
      <c r="M15" s="106">
        <v>47364.82</v>
      </c>
      <c r="N15" s="106">
        <v>64</v>
      </c>
      <c r="O15" s="106">
        <v>24060.449999999997</v>
      </c>
      <c r="P15" s="106">
        <v>108051.12</v>
      </c>
      <c r="Q15" s="106">
        <v>26098.875</v>
      </c>
      <c r="R15" s="106">
        <v>492.85</v>
      </c>
      <c r="S15" s="106">
        <v>251.25</v>
      </c>
      <c r="T15" s="106">
        <v>72.069999999999993</v>
      </c>
      <c r="U15" s="106">
        <v>247.74</v>
      </c>
      <c r="V15" s="108">
        <f>SUM(V16:V17)</f>
        <v>2230779.7050000001</v>
      </c>
      <c r="W15" s="108">
        <f t="shared" si="1"/>
        <v>2230779.7050000001</v>
      </c>
      <c r="Y15" s="98"/>
      <c r="Z15" s="98"/>
    </row>
    <row r="16" spans="1:35" ht="16.95" customHeight="1" x14ac:dyDescent="0.3">
      <c r="A16" s="109"/>
      <c r="B16" s="110"/>
      <c r="C16" s="105" t="s">
        <v>110</v>
      </c>
      <c r="D16" s="101">
        <v>39857.129999999997</v>
      </c>
      <c r="E16" s="101">
        <v>41392.67</v>
      </c>
      <c r="F16" s="101">
        <v>16770.939999999999</v>
      </c>
      <c r="G16" s="101">
        <v>2.25</v>
      </c>
      <c r="H16" s="101">
        <v>15.21</v>
      </c>
      <c r="I16" s="101">
        <v>337.34</v>
      </c>
      <c r="J16" s="102">
        <v>10127.33</v>
      </c>
      <c r="K16" s="102">
        <v>1189970.07</v>
      </c>
      <c r="L16" s="102">
        <v>106138.44</v>
      </c>
      <c r="M16" s="101">
        <v>36401.15</v>
      </c>
      <c r="N16" s="101">
        <v>0</v>
      </c>
      <c r="O16" s="101">
        <v>18856.169999999998</v>
      </c>
      <c r="P16" s="101">
        <v>67816.08</v>
      </c>
      <c r="Q16" s="101">
        <v>16118.2</v>
      </c>
      <c r="R16" s="101">
        <v>381.42</v>
      </c>
      <c r="S16" s="101">
        <v>192.25</v>
      </c>
      <c r="T16" s="101">
        <v>29.06</v>
      </c>
      <c r="U16" s="101">
        <v>137.24</v>
      </c>
      <c r="V16" s="103">
        <f>SUM(D16:U16)</f>
        <v>1544542.9499999997</v>
      </c>
      <c r="W16" s="103">
        <f t="shared" si="1"/>
        <v>1544542.9499999997</v>
      </c>
      <c r="Y16" s="98"/>
      <c r="Z16" s="98"/>
    </row>
    <row r="17" spans="1:26" ht="16.95" customHeight="1" x14ac:dyDescent="0.3">
      <c r="A17" s="109"/>
      <c r="B17" s="110"/>
      <c r="C17" s="105" t="s">
        <v>111</v>
      </c>
      <c r="D17" s="101">
        <v>17731.849999999999</v>
      </c>
      <c r="E17" s="101">
        <v>19687.11</v>
      </c>
      <c r="F17" s="101">
        <v>3629.73</v>
      </c>
      <c r="G17" s="101">
        <v>6.88</v>
      </c>
      <c r="H17" s="101">
        <v>0</v>
      </c>
      <c r="I17" s="101">
        <v>526.25</v>
      </c>
      <c r="J17" s="102">
        <v>5574.02</v>
      </c>
      <c r="K17" s="102">
        <v>513389.45</v>
      </c>
      <c r="L17" s="102">
        <v>58919.86</v>
      </c>
      <c r="M17" s="101">
        <v>10963.67</v>
      </c>
      <c r="N17" s="101">
        <v>64</v>
      </c>
      <c r="O17" s="101">
        <v>5204.28</v>
      </c>
      <c r="P17" s="101">
        <v>40235.040000000001</v>
      </c>
      <c r="Q17" s="101">
        <v>9980.6749999999993</v>
      </c>
      <c r="R17" s="101">
        <v>111.43</v>
      </c>
      <c r="S17" s="101">
        <v>59</v>
      </c>
      <c r="T17" s="101">
        <v>43.01</v>
      </c>
      <c r="U17" s="101">
        <v>110.5</v>
      </c>
      <c r="V17" s="103">
        <f>SUM(D17:U17)</f>
        <v>686236.75500000024</v>
      </c>
      <c r="W17" s="103">
        <f t="shared" si="1"/>
        <v>686236.75500000024</v>
      </c>
      <c r="Y17" s="98"/>
      <c r="Z17" s="98"/>
    </row>
    <row r="18" spans="1:26" ht="16.95" customHeight="1" x14ac:dyDescent="0.3">
      <c r="A18" s="93"/>
      <c r="B18" s="104" t="s">
        <v>112</v>
      </c>
      <c r="C18" s="105"/>
      <c r="D18" s="106">
        <v>63958.66</v>
      </c>
      <c r="E18" s="106">
        <v>76448.240000000005</v>
      </c>
      <c r="F18" s="106">
        <v>20127.54</v>
      </c>
      <c r="G18" s="106">
        <v>23.009999999999998</v>
      </c>
      <c r="H18" s="106">
        <v>0</v>
      </c>
      <c r="I18" s="106">
        <v>590.76</v>
      </c>
      <c r="J18" s="107">
        <v>20656.68</v>
      </c>
      <c r="K18" s="107">
        <v>1411107.4300000002</v>
      </c>
      <c r="L18" s="107">
        <v>114495.03999999999</v>
      </c>
      <c r="M18" s="106">
        <v>31097.18</v>
      </c>
      <c r="N18" s="106">
        <v>0</v>
      </c>
      <c r="O18" s="106">
        <v>19017.099999999999</v>
      </c>
      <c r="P18" s="106">
        <v>149454.71999999997</v>
      </c>
      <c r="Q18" s="106">
        <v>49086.125</v>
      </c>
      <c r="R18" s="106">
        <v>248.22</v>
      </c>
      <c r="S18" s="106">
        <v>304.8</v>
      </c>
      <c r="T18" s="106">
        <v>126.09</v>
      </c>
      <c r="U18" s="106">
        <v>321.33999999999997</v>
      </c>
      <c r="V18" s="108">
        <f>SUM(V19:V21)</f>
        <v>1957062.9350000001</v>
      </c>
      <c r="W18" s="108">
        <f t="shared" si="1"/>
        <v>1957062.9350000005</v>
      </c>
      <c r="Y18" s="98"/>
      <c r="Z18" s="98"/>
    </row>
    <row r="19" spans="1:26" ht="16.95" customHeight="1" x14ac:dyDescent="0.3">
      <c r="A19" s="109"/>
      <c r="B19" s="110"/>
      <c r="C19" s="105" t="s">
        <v>113</v>
      </c>
      <c r="D19" s="101">
        <v>39967.18</v>
      </c>
      <c r="E19" s="101">
        <v>47043.94</v>
      </c>
      <c r="F19" s="101">
        <v>11638.86</v>
      </c>
      <c r="G19" s="101">
        <v>12</v>
      </c>
      <c r="H19" s="101">
        <v>0</v>
      </c>
      <c r="I19" s="101">
        <v>389.46</v>
      </c>
      <c r="J19" s="102">
        <v>13521.06</v>
      </c>
      <c r="K19" s="102">
        <v>918912.62</v>
      </c>
      <c r="L19" s="102">
        <v>79145.45</v>
      </c>
      <c r="M19" s="101">
        <v>17979.990000000002</v>
      </c>
      <c r="N19" s="101">
        <v>0</v>
      </c>
      <c r="O19" s="101">
        <v>9939.1299999999992</v>
      </c>
      <c r="P19" s="101">
        <v>75332.679999999993</v>
      </c>
      <c r="Q19" s="101">
        <v>22628.23</v>
      </c>
      <c r="R19" s="101">
        <v>155.62</v>
      </c>
      <c r="S19" s="101">
        <v>143.80000000000001</v>
      </c>
      <c r="T19" s="101">
        <v>73.23</v>
      </c>
      <c r="U19" s="101">
        <v>313.33999999999997</v>
      </c>
      <c r="V19" s="103">
        <f>SUM(D19:U19)</f>
        <v>1237196.5900000001</v>
      </c>
      <c r="W19" s="103">
        <f t="shared" si="1"/>
        <v>1237196.5900000001</v>
      </c>
      <c r="Y19" s="98"/>
      <c r="Z19" s="98"/>
    </row>
    <row r="20" spans="1:26" ht="16.95" customHeight="1" x14ac:dyDescent="0.3">
      <c r="A20" s="109"/>
      <c r="B20" s="110"/>
      <c r="C20" s="105" t="s">
        <v>114</v>
      </c>
      <c r="D20" s="101">
        <v>13507.79</v>
      </c>
      <c r="E20" s="101">
        <v>16231.38</v>
      </c>
      <c r="F20" s="101">
        <v>6454.8</v>
      </c>
      <c r="G20" s="101">
        <v>11.01</v>
      </c>
      <c r="H20" s="101">
        <v>0</v>
      </c>
      <c r="I20" s="101">
        <v>121.54</v>
      </c>
      <c r="J20" s="102">
        <v>3525.44</v>
      </c>
      <c r="K20" s="102">
        <v>257167.42</v>
      </c>
      <c r="L20" s="102">
        <v>19282.5</v>
      </c>
      <c r="M20" s="101">
        <v>7760.07</v>
      </c>
      <c r="N20" s="101">
        <v>0</v>
      </c>
      <c r="O20" s="101">
        <v>3843.43</v>
      </c>
      <c r="P20" s="101">
        <v>53145.4</v>
      </c>
      <c r="Q20" s="101">
        <v>15860.035</v>
      </c>
      <c r="R20" s="101">
        <v>42.03</v>
      </c>
      <c r="S20" s="101">
        <v>161</v>
      </c>
      <c r="T20" s="101">
        <v>44.61</v>
      </c>
      <c r="U20" s="101">
        <v>5</v>
      </c>
      <c r="V20" s="103">
        <f>SUM(D20:U20)</f>
        <v>397163.45500000002</v>
      </c>
      <c r="W20" s="103">
        <f t="shared" si="1"/>
        <v>397163.45500000002</v>
      </c>
      <c r="Y20" s="98"/>
      <c r="Z20" s="98"/>
    </row>
    <row r="21" spans="1:26" ht="16.95" customHeight="1" x14ac:dyDescent="0.3">
      <c r="A21" s="109"/>
      <c r="B21" s="110"/>
      <c r="C21" s="105" t="s">
        <v>115</v>
      </c>
      <c r="D21" s="101">
        <v>10483.69</v>
      </c>
      <c r="E21" s="101">
        <v>13172.92</v>
      </c>
      <c r="F21" s="101">
        <v>2033.88</v>
      </c>
      <c r="G21" s="101">
        <v>0</v>
      </c>
      <c r="H21" s="101">
        <v>0</v>
      </c>
      <c r="I21" s="101">
        <v>79.760000000000005</v>
      </c>
      <c r="J21" s="102">
        <v>3610.18</v>
      </c>
      <c r="K21" s="102">
        <v>235027.39</v>
      </c>
      <c r="L21" s="102">
        <v>16067.09</v>
      </c>
      <c r="M21" s="101">
        <v>5357.12</v>
      </c>
      <c r="N21" s="101">
        <v>0</v>
      </c>
      <c r="O21" s="101">
        <v>5234.54</v>
      </c>
      <c r="P21" s="101">
        <v>20976.639999999999</v>
      </c>
      <c r="Q21" s="101">
        <v>10597.86</v>
      </c>
      <c r="R21" s="101">
        <v>50.57</v>
      </c>
      <c r="S21" s="101">
        <v>0</v>
      </c>
      <c r="T21" s="101">
        <v>8.25</v>
      </c>
      <c r="U21" s="101">
        <v>3</v>
      </c>
      <c r="V21" s="103">
        <f>SUM(D21:U21)</f>
        <v>322702.89</v>
      </c>
      <c r="W21" s="103">
        <f t="shared" si="1"/>
        <v>322702.89</v>
      </c>
      <c r="Y21" s="98"/>
      <c r="Z21" s="98"/>
    </row>
    <row r="22" spans="1:26" ht="16.95" customHeight="1" x14ac:dyDescent="0.3">
      <c r="A22" s="93"/>
      <c r="B22" s="104" t="s">
        <v>116</v>
      </c>
      <c r="C22" s="105"/>
      <c r="D22" s="106">
        <v>85409.830000000016</v>
      </c>
      <c r="E22" s="106">
        <v>94254.720000000001</v>
      </c>
      <c r="F22" s="106">
        <v>36395.69</v>
      </c>
      <c r="G22" s="106">
        <v>17.5</v>
      </c>
      <c r="H22" s="106">
        <v>12.62</v>
      </c>
      <c r="I22" s="106">
        <v>1389.2699999999998</v>
      </c>
      <c r="J22" s="107">
        <v>29057.599999999999</v>
      </c>
      <c r="K22" s="107">
        <v>1963769.6800000002</v>
      </c>
      <c r="L22" s="107">
        <v>205942.96999999997</v>
      </c>
      <c r="M22" s="106">
        <v>51754.52</v>
      </c>
      <c r="N22" s="106">
        <v>23.5</v>
      </c>
      <c r="O22" s="106">
        <v>16341.790000000003</v>
      </c>
      <c r="P22" s="106">
        <v>204513.05</v>
      </c>
      <c r="Q22" s="106">
        <v>87925.25499999999</v>
      </c>
      <c r="R22" s="106">
        <v>571.91999999999996</v>
      </c>
      <c r="S22" s="106">
        <v>1859.9899999999998</v>
      </c>
      <c r="T22" s="106">
        <v>121.28</v>
      </c>
      <c r="U22" s="106">
        <v>4731.01</v>
      </c>
      <c r="V22" s="108">
        <f>SUM(V23:V28)</f>
        <v>2784092.1949999994</v>
      </c>
      <c r="W22" s="108">
        <f t="shared" si="1"/>
        <v>2784092.1949999994</v>
      </c>
      <c r="Y22" s="98"/>
      <c r="Z22" s="98"/>
    </row>
    <row r="23" spans="1:26" ht="16.95" customHeight="1" x14ac:dyDescent="0.3">
      <c r="A23" s="109"/>
      <c r="B23" s="110"/>
      <c r="C23" s="105" t="s">
        <v>117</v>
      </c>
      <c r="D23" s="101">
        <v>10014.58</v>
      </c>
      <c r="E23" s="101">
        <v>10260.01</v>
      </c>
      <c r="F23" s="101">
        <v>2102.02</v>
      </c>
      <c r="G23" s="101">
        <v>2.5</v>
      </c>
      <c r="H23" s="101">
        <v>0</v>
      </c>
      <c r="I23" s="101">
        <v>220</v>
      </c>
      <c r="J23" s="102">
        <v>2930.51</v>
      </c>
      <c r="K23" s="102">
        <v>262752.23</v>
      </c>
      <c r="L23" s="102">
        <v>23463.119999999999</v>
      </c>
      <c r="M23" s="101">
        <v>6965.15</v>
      </c>
      <c r="N23" s="101">
        <v>0</v>
      </c>
      <c r="O23" s="101">
        <v>1789.29</v>
      </c>
      <c r="P23" s="101">
        <v>26793.1</v>
      </c>
      <c r="Q23" s="101">
        <v>7882.5249999999996</v>
      </c>
      <c r="R23" s="101">
        <v>43.96</v>
      </c>
      <c r="S23" s="101">
        <v>106.42</v>
      </c>
      <c r="T23" s="101">
        <v>10.93</v>
      </c>
      <c r="U23" s="101">
        <v>13</v>
      </c>
      <c r="V23" s="103">
        <f t="shared" ref="V23:V28" si="2">SUM(D23:U23)</f>
        <v>355349.34499999997</v>
      </c>
      <c r="W23" s="103">
        <f t="shared" si="1"/>
        <v>355349.34499999997</v>
      </c>
      <c r="Y23" s="98"/>
      <c r="Z23" s="98"/>
    </row>
    <row r="24" spans="1:26" ht="16.95" customHeight="1" x14ac:dyDescent="0.3">
      <c r="A24" s="109"/>
      <c r="B24" s="110"/>
      <c r="C24" s="105" t="s">
        <v>118</v>
      </c>
      <c r="D24" s="101">
        <v>8388.2999999999993</v>
      </c>
      <c r="E24" s="101">
        <v>9640.56</v>
      </c>
      <c r="F24" s="101">
        <v>2623.14</v>
      </c>
      <c r="G24" s="101">
        <v>0</v>
      </c>
      <c r="H24" s="101">
        <v>0</v>
      </c>
      <c r="I24" s="101">
        <v>96.25</v>
      </c>
      <c r="J24" s="102">
        <v>2107.4299999999998</v>
      </c>
      <c r="K24" s="102">
        <v>154617.16</v>
      </c>
      <c r="L24" s="102">
        <v>15956.64</v>
      </c>
      <c r="M24" s="101">
        <v>5204.54</v>
      </c>
      <c r="N24" s="101">
        <v>0</v>
      </c>
      <c r="O24" s="101">
        <v>1350.66</v>
      </c>
      <c r="P24" s="101">
        <v>18741.919999999998</v>
      </c>
      <c r="Q24" s="101">
        <v>12653.15</v>
      </c>
      <c r="R24" s="101">
        <v>48.47</v>
      </c>
      <c r="S24" s="101">
        <v>106.35</v>
      </c>
      <c r="T24" s="101">
        <v>10.050000000000001</v>
      </c>
      <c r="U24" s="101">
        <v>21</v>
      </c>
      <c r="V24" s="103">
        <f t="shared" si="2"/>
        <v>231565.61999999997</v>
      </c>
      <c r="W24" s="103">
        <f t="shared" si="1"/>
        <v>231565.61999999997</v>
      </c>
      <c r="Y24" s="98"/>
      <c r="Z24" s="98"/>
    </row>
    <row r="25" spans="1:26" ht="16.95" customHeight="1" x14ac:dyDescent="0.3">
      <c r="A25" s="109"/>
      <c r="B25" s="110"/>
      <c r="C25" s="105" t="s">
        <v>119</v>
      </c>
      <c r="D25" s="101">
        <v>3957.83</v>
      </c>
      <c r="E25" s="101">
        <v>4612.63</v>
      </c>
      <c r="F25" s="101">
        <v>1600.07</v>
      </c>
      <c r="G25" s="101">
        <v>0</v>
      </c>
      <c r="H25" s="101">
        <v>1.19</v>
      </c>
      <c r="I25" s="101">
        <v>68.41</v>
      </c>
      <c r="J25" s="102">
        <v>1107.5899999999999</v>
      </c>
      <c r="K25" s="102">
        <v>65758.25</v>
      </c>
      <c r="L25" s="102">
        <v>7478.61</v>
      </c>
      <c r="M25" s="101">
        <v>1741.38</v>
      </c>
      <c r="N25" s="101">
        <v>0</v>
      </c>
      <c r="O25" s="101">
        <v>240</v>
      </c>
      <c r="P25" s="101">
        <v>6351.56</v>
      </c>
      <c r="Q25" s="101">
        <v>2566.0300000000002</v>
      </c>
      <c r="R25" s="101">
        <v>18.72</v>
      </c>
      <c r="S25" s="101">
        <v>14.84</v>
      </c>
      <c r="T25" s="101">
        <v>4.26</v>
      </c>
      <c r="U25" s="101">
        <v>7</v>
      </c>
      <c r="V25" s="103">
        <f t="shared" si="2"/>
        <v>95528.37</v>
      </c>
      <c r="W25" s="103">
        <f t="shared" si="1"/>
        <v>95528.37</v>
      </c>
      <c r="Y25" s="98"/>
      <c r="Z25" s="98"/>
    </row>
    <row r="26" spans="1:26" ht="16.95" customHeight="1" x14ac:dyDescent="0.3">
      <c r="A26" s="109"/>
      <c r="B26" s="110"/>
      <c r="C26" s="105" t="s">
        <v>120</v>
      </c>
      <c r="D26" s="101">
        <v>42891.62</v>
      </c>
      <c r="E26" s="101">
        <v>47321.59</v>
      </c>
      <c r="F26" s="101">
        <v>23875.99</v>
      </c>
      <c r="G26" s="101">
        <v>14</v>
      </c>
      <c r="H26" s="101">
        <v>0</v>
      </c>
      <c r="I26" s="101">
        <v>815.54</v>
      </c>
      <c r="J26" s="102">
        <v>16831.400000000001</v>
      </c>
      <c r="K26" s="102">
        <v>1030840.9</v>
      </c>
      <c r="L26" s="102">
        <v>117718.81</v>
      </c>
      <c r="M26" s="101">
        <v>24588.39</v>
      </c>
      <c r="N26" s="101">
        <v>23.5</v>
      </c>
      <c r="O26" s="101">
        <v>8605.4500000000007</v>
      </c>
      <c r="P26" s="101">
        <v>86305.21</v>
      </c>
      <c r="Q26" s="101">
        <v>35760.879999999997</v>
      </c>
      <c r="R26" s="101">
        <v>336.65</v>
      </c>
      <c r="S26" s="101">
        <v>1055.3599999999999</v>
      </c>
      <c r="T26" s="101">
        <v>74.72</v>
      </c>
      <c r="U26" s="101">
        <v>4635.01</v>
      </c>
      <c r="V26" s="103">
        <f t="shared" si="2"/>
        <v>1441695.0199999998</v>
      </c>
      <c r="W26" s="103">
        <f t="shared" si="1"/>
        <v>1441695.0199999998</v>
      </c>
      <c r="Y26" s="98"/>
      <c r="Z26" s="98"/>
    </row>
    <row r="27" spans="1:26" ht="16.95" customHeight="1" x14ac:dyDescent="0.3">
      <c r="A27" s="109"/>
      <c r="B27" s="110"/>
      <c r="C27" s="105" t="s">
        <v>121</v>
      </c>
      <c r="D27" s="101">
        <v>5438.46</v>
      </c>
      <c r="E27" s="101">
        <v>6528.77</v>
      </c>
      <c r="F27" s="101">
        <v>1892.93</v>
      </c>
      <c r="G27" s="101">
        <v>1</v>
      </c>
      <c r="H27" s="101">
        <v>0</v>
      </c>
      <c r="I27" s="101">
        <v>34.31</v>
      </c>
      <c r="J27" s="102">
        <v>1663.57</v>
      </c>
      <c r="K27" s="102">
        <v>116128.29</v>
      </c>
      <c r="L27" s="102">
        <v>10931.65</v>
      </c>
      <c r="M27" s="101">
        <v>3829.52</v>
      </c>
      <c r="N27" s="101">
        <v>0</v>
      </c>
      <c r="O27" s="101">
        <v>894.86</v>
      </c>
      <c r="P27" s="101">
        <v>23328.21</v>
      </c>
      <c r="Q27" s="101">
        <v>5754.22</v>
      </c>
      <c r="R27" s="101">
        <v>52.36</v>
      </c>
      <c r="S27" s="101">
        <v>108.21</v>
      </c>
      <c r="T27" s="101">
        <v>2</v>
      </c>
      <c r="U27" s="101">
        <v>15</v>
      </c>
      <c r="V27" s="103">
        <f t="shared" si="2"/>
        <v>176603.35999999993</v>
      </c>
      <c r="W27" s="103">
        <f t="shared" si="1"/>
        <v>176603.35999999993</v>
      </c>
      <c r="Y27" s="98"/>
      <c r="Z27" s="98"/>
    </row>
    <row r="28" spans="1:26" ht="16.95" customHeight="1" x14ac:dyDescent="0.3">
      <c r="A28" s="109"/>
      <c r="B28" s="110"/>
      <c r="C28" s="105" t="s">
        <v>122</v>
      </c>
      <c r="D28" s="101">
        <v>14719.04</v>
      </c>
      <c r="E28" s="101">
        <v>15891.16</v>
      </c>
      <c r="F28" s="101">
        <v>4301.54</v>
      </c>
      <c r="G28" s="101">
        <v>0</v>
      </c>
      <c r="H28" s="101">
        <v>11.43</v>
      </c>
      <c r="I28" s="101">
        <v>154.76</v>
      </c>
      <c r="J28" s="102">
        <v>4417.1000000000004</v>
      </c>
      <c r="K28" s="102">
        <v>333672.84999999998</v>
      </c>
      <c r="L28" s="102">
        <v>30394.14</v>
      </c>
      <c r="M28" s="101">
        <v>9425.5400000000009</v>
      </c>
      <c r="N28" s="101">
        <v>0</v>
      </c>
      <c r="O28" s="101">
        <v>3461.53</v>
      </c>
      <c r="P28" s="101">
        <v>42993.05</v>
      </c>
      <c r="Q28" s="101">
        <v>23308.45</v>
      </c>
      <c r="R28" s="101">
        <v>71.760000000000005</v>
      </c>
      <c r="S28" s="101">
        <v>468.81</v>
      </c>
      <c r="T28" s="101">
        <v>19.32</v>
      </c>
      <c r="U28" s="101">
        <v>40</v>
      </c>
      <c r="V28" s="103">
        <f t="shared" si="2"/>
        <v>483350.48000000004</v>
      </c>
      <c r="W28" s="103">
        <f t="shared" si="1"/>
        <v>483350.48000000004</v>
      </c>
      <c r="Y28" s="98"/>
      <c r="Z28" s="98"/>
    </row>
    <row r="29" spans="1:26" ht="16.95" customHeight="1" x14ac:dyDescent="0.3">
      <c r="A29" s="93"/>
      <c r="B29" s="104" t="s">
        <v>123</v>
      </c>
      <c r="C29" s="105"/>
      <c r="D29" s="106">
        <v>72459.3</v>
      </c>
      <c r="E29" s="106">
        <v>83883.320000000007</v>
      </c>
      <c r="F29" s="106">
        <v>24915.850000000002</v>
      </c>
      <c r="G29" s="106">
        <v>193.9</v>
      </c>
      <c r="H29" s="106">
        <v>9.01</v>
      </c>
      <c r="I29" s="106">
        <v>1217.8900000000001</v>
      </c>
      <c r="J29" s="107">
        <v>25698.720000000005</v>
      </c>
      <c r="K29" s="107">
        <v>1449968.76</v>
      </c>
      <c r="L29" s="107">
        <v>173218.19000000003</v>
      </c>
      <c r="M29" s="106">
        <v>43603.88</v>
      </c>
      <c r="N29" s="106">
        <v>0</v>
      </c>
      <c r="O29" s="106">
        <v>14538.900000000001</v>
      </c>
      <c r="P29" s="106">
        <v>363013.35</v>
      </c>
      <c r="Q29" s="106">
        <v>59725.014999999992</v>
      </c>
      <c r="R29" s="106">
        <v>545.17999999999995</v>
      </c>
      <c r="S29" s="106">
        <v>1944.92</v>
      </c>
      <c r="T29" s="106">
        <v>102.51</v>
      </c>
      <c r="U29" s="106">
        <v>548.67999999999995</v>
      </c>
      <c r="V29" s="108">
        <f>SUM(V30:V37)</f>
        <v>2315587.3750000005</v>
      </c>
      <c r="W29" s="108">
        <f t="shared" si="1"/>
        <v>2315587.375</v>
      </c>
      <c r="Y29" s="98"/>
      <c r="Z29" s="98"/>
    </row>
    <row r="30" spans="1:26" ht="16.95" customHeight="1" x14ac:dyDescent="0.3">
      <c r="A30" s="109"/>
      <c r="B30" s="110"/>
      <c r="C30" s="105" t="s">
        <v>124</v>
      </c>
      <c r="D30" s="101">
        <v>15971.39</v>
      </c>
      <c r="E30" s="101">
        <v>16951.54</v>
      </c>
      <c r="F30" s="101">
        <v>5704.01</v>
      </c>
      <c r="G30" s="101">
        <v>9</v>
      </c>
      <c r="H30" s="101">
        <v>3.75</v>
      </c>
      <c r="I30" s="101">
        <v>284.26</v>
      </c>
      <c r="J30" s="102">
        <v>5372.63</v>
      </c>
      <c r="K30" s="102">
        <v>359968.67</v>
      </c>
      <c r="L30" s="102">
        <v>43780.88</v>
      </c>
      <c r="M30" s="101">
        <v>9381.34</v>
      </c>
      <c r="N30" s="101">
        <v>0</v>
      </c>
      <c r="O30" s="101">
        <v>4492.26</v>
      </c>
      <c r="P30" s="101">
        <v>81032.06</v>
      </c>
      <c r="Q30" s="101">
        <v>7760.43</v>
      </c>
      <c r="R30" s="101">
        <v>158.54</v>
      </c>
      <c r="S30" s="101">
        <v>67.38</v>
      </c>
      <c r="T30" s="101">
        <v>30.52</v>
      </c>
      <c r="U30" s="101">
        <v>249.92</v>
      </c>
      <c r="V30" s="103">
        <f t="shared" ref="V30:V37" si="3">SUM(D30:U30)</f>
        <v>551218.58000000019</v>
      </c>
      <c r="W30" s="103">
        <f t="shared" si="1"/>
        <v>551218.58000000019</v>
      </c>
      <c r="Y30" s="98"/>
      <c r="Z30" s="98"/>
    </row>
    <row r="31" spans="1:26" ht="16.95" customHeight="1" x14ac:dyDescent="0.3">
      <c r="A31" s="109"/>
      <c r="B31" s="110"/>
      <c r="C31" s="105" t="s">
        <v>125</v>
      </c>
      <c r="D31" s="101">
        <v>2397.09</v>
      </c>
      <c r="E31" s="101">
        <v>3035.02</v>
      </c>
      <c r="F31" s="101">
        <v>285.76</v>
      </c>
      <c r="G31" s="101">
        <v>0</v>
      </c>
      <c r="H31" s="101">
        <v>0</v>
      </c>
      <c r="I31" s="101">
        <v>35.92</v>
      </c>
      <c r="J31" s="102">
        <v>679.18</v>
      </c>
      <c r="K31" s="102">
        <v>46800.36</v>
      </c>
      <c r="L31" s="102">
        <v>4201.2299999999996</v>
      </c>
      <c r="M31" s="101">
        <v>1415.22</v>
      </c>
      <c r="N31" s="101">
        <v>0</v>
      </c>
      <c r="O31" s="101">
        <v>170.66</v>
      </c>
      <c r="P31" s="101">
        <v>5679.95</v>
      </c>
      <c r="Q31" s="101">
        <v>3471.84</v>
      </c>
      <c r="R31" s="101">
        <v>11.63</v>
      </c>
      <c r="S31" s="101">
        <v>39.159999999999997</v>
      </c>
      <c r="T31" s="101">
        <v>0</v>
      </c>
      <c r="U31" s="101">
        <v>0</v>
      </c>
      <c r="V31" s="103">
        <f t="shared" si="3"/>
        <v>68223.02</v>
      </c>
      <c r="W31" s="103">
        <f t="shared" si="1"/>
        <v>68223.02</v>
      </c>
      <c r="Y31" s="98"/>
      <c r="Z31" s="98"/>
    </row>
    <row r="32" spans="1:26" ht="16.95" customHeight="1" x14ac:dyDescent="0.3">
      <c r="A32" s="109"/>
      <c r="B32" s="110"/>
      <c r="C32" s="105" t="s">
        <v>126</v>
      </c>
      <c r="D32" s="101">
        <v>6610.41</v>
      </c>
      <c r="E32" s="101">
        <v>7976.52</v>
      </c>
      <c r="F32" s="101">
        <v>2827.3</v>
      </c>
      <c r="G32" s="101">
        <v>0</v>
      </c>
      <c r="H32" s="101">
        <v>5.26</v>
      </c>
      <c r="I32" s="101">
        <v>98.04</v>
      </c>
      <c r="J32" s="102">
        <v>2520.0100000000002</v>
      </c>
      <c r="K32" s="102">
        <v>109153.83</v>
      </c>
      <c r="L32" s="102">
        <v>16105.29</v>
      </c>
      <c r="M32" s="101">
        <v>3927.54</v>
      </c>
      <c r="N32" s="101">
        <v>0</v>
      </c>
      <c r="O32" s="101">
        <v>1246.22</v>
      </c>
      <c r="P32" s="101">
        <v>32083.91</v>
      </c>
      <c r="Q32" s="101">
        <v>5157.54</v>
      </c>
      <c r="R32" s="101">
        <v>41.13</v>
      </c>
      <c r="S32" s="101">
        <v>1318.69</v>
      </c>
      <c r="T32" s="101">
        <v>2.84</v>
      </c>
      <c r="U32" s="101">
        <v>6</v>
      </c>
      <c r="V32" s="103">
        <f t="shared" si="3"/>
        <v>189080.53000000003</v>
      </c>
      <c r="W32" s="103">
        <f t="shared" si="1"/>
        <v>189080.53000000003</v>
      </c>
      <c r="Y32" s="98"/>
      <c r="Z32" s="98"/>
    </row>
    <row r="33" spans="1:35" ht="16.95" customHeight="1" x14ac:dyDescent="0.3">
      <c r="A33" s="109"/>
      <c r="B33" s="110"/>
      <c r="C33" s="105" t="s">
        <v>127</v>
      </c>
      <c r="D33" s="101">
        <v>22387.71</v>
      </c>
      <c r="E33" s="101">
        <v>25858.06</v>
      </c>
      <c r="F33" s="101">
        <v>6760.06</v>
      </c>
      <c r="G33" s="101">
        <v>163.92</v>
      </c>
      <c r="H33" s="101">
        <v>0</v>
      </c>
      <c r="I33" s="101">
        <v>413.44</v>
      </c>
      <c r="J33" s="102">
        <v>8603.68</v>
      </c>
      <c r="K33" s="102">
        <v>432753.18</v>
      </c>
      <c r="L33" s="102">
        <v>49463.89</v>
      </c>
      <c r="M33" s="101">
        <v>11794.66</v>
      </c>
      <c r="N33" s="101">
        <v>0</v>
      </c>
      <c r="O33" s="101">
        <v>4670.1899999999996</v>
      </c>
      <c r="P33" s="101">
        <v>109171.58</v>
      </c>
      <c r="Q33" s="101">
        <v>19828.674999999999</v>
      </c>
      <c r="R33" s="101">
        <v>147.05000000000001</v>
      </c>
      <c r="S33" s="101">
        <v>93.74</v>
      </c>
      <c r="T33" s="101">
        <v>23.75</v>
      </c>
      <c r="U33" s="101">
        <v>158.5</v>
      </c>
      <c r="V33" s="103">
        <f t="shared" si="3"/>
        <v>692292.08499999996</v>
      </c>
      <c r="W33" s="103">
        <f t="shared" si="1"/>
        <v>692292.08499999996</v>
      </c>
      <c r="Y33" s="98"/>
      <c r="Z33" s="98"/>
    </row>
    <row r="34" spans="1:35" ht="16.95" customHeight="1" x14ac:dyDescent="0.3">
      <c r="A34" s="109"/>
      <c r="B34" s="110"/>
      <c r="C34" s="105" t="s">
        <v>128</v>
      </c>
      <c r="D34" s="101">
        <v>5233.68</v>
      </c>
      <c r="E34" s="101">
        <v>6094.04</v>
      </c>
      <c r="F34" s="101">
        <v>2092.7800000000002</v>
      </c>
      <c r="G34" s="101">
        <v>0</v>
      </c>
      <c r="H34" s="101">
        <v>0</v>
      </c>
      <c r="I34" s="101">
        <v>126.3</v>
      </c>
      <c r="J34" s="102">
        <v>1810.15</v>
      </c>
      <c r="K34" s="102">
        <v>109515.47</v>
      </c>
      <c r="L34" s="102">
        <v>12873.32</v>
      </c>
      <c r="M34" s="101">
        <v>3090.15</v>
      </c>
      <c r="N34" s="101">
        <v>0</v>
      </c>
      <c r="O34" s="101">
        <v>832.03</v>
      </c>
      <c r="P34" s="101">
        <v>41834.22</v>
      </c>
      <c r="Q34" s="101">
        <v>4536.24</v>
      </c>
      <c r="R34" s="101">
        <v>52.65</v>
      </c>
      <c r="S34" s="101">
        <v>190.09</v>
      </c>
      <c r="T34" s="101">
        <v>11.97</v>
      </c>
      <c r="U34" s="101">
        <v>36.75</v>
      </c>
      <c r="V34" s="103">
        <f t="shared" si="3"/>
        <v>188329.83999999997</v>
      </c>
      <c r="W34" s="103">
        <f t="shared" si="1"/>
        <v>188329.83999999997</v>
      </c>
      <c r="Y34" s="98"/>
      <c r="Z34" s="98"/>
    </row>
    <row r="35" spans="1:35" ht="16.95" customHeight="1" x14ac:dyDescent="0.3">
      <c r="A35" s="109"/>
      <c r="B35" s="110"/>
      <c r="C35" s="105" t="s">
        <v>129</v>
      </c>
      <c r="D35" s="101">
        <v>10396.51</v>
      </c>
      <c r="E35" s="101">
        <v>12790.33</v>
      </c>
      <c r="F35" s="101">
        <v>4144.57</v>
      </c>
      <c r="G35" s="101">
        <v>13.96</v>
      </c>
      <c r="H35" s="101">
        <v>0</v>
      </c>
      <c r="I35" s="101">
        <v>117.96</v>
      </c>
      <c r="J35" s="102">
        <v>4050.22</v>
      </c>
      <c r="K35" s="102">
        <v>222449.42</v>
      </c>
      <c r="L35" s="102">
        <v>27709.360000000001</v>
      </c>
      <c r="M35" s="101">
        <v>7120.59</v>
      </c>
      <c r="N35" s="101">
        <v>0</v>
      </c>
      <c r="O35" s="101">
        <v>1902.02</v>
      </c>
      <c r="P35" s="101">
        <v>39662.51</v>
      </c>
      <c r="Q35" s="101">
        <v>9694.3950000000004</v>
      </c>
      <c r="R35" s="101">
        <v>68.78</v>
      </c>
      <c r="S35" s="101">
        <v>56.2</v>
      </c>
      <c r="T35" s="101">
        <v>20.82</v>
      </c>
      <c r="U35" s="101">
        <v>97.51</v>
      </c>
      <c r="V35" s="103">
        <f t="shared" si="3"/>
        <v>340295.15500000014</v>
      </c>
      <c r="W35" s="103">
        <f t="shared" si="1"/>
        <v>340295.15500000014</v>
      </c>
      <c r="Y35" s="98"/>
      <c r="Z35" s="98"/>
    </row>
    <row r="36" spans="1:35" ht="16.95" customHeight="1" x14ac:dyDescent="0.3">
      <c r="A36" s="109"/>
      <c r="B36" s="110"/>
      <c r="C36" s="105" t="s">
        <v>130</v>
      </c>
      <c r="D36" s="101">
        <v>7088.04</v>
      </c>
      <c r="E36" s="101">
        <v>8284.49</v>
      </c>
      <c r="F36" s="101">
        <v>2655.42</v>
      </c>
      <c r="G36" s="101">
        <v>7.02</v>
      </c>
      <c r="H36" s="101">
        <v>0</v>
      </c>
      <c r="I36" s="101">
        <v>110.47</v>
      </c>
      <c r="J36" s="102">
        <v>1864.72</v>
      </c>
      <c r="K36" s="102">
        <v>116905.3</v>
      </c>
      <c r="L36" s="102">
        <v>11948.58</v>
      </c>
      <c r="M36" s="101">
        <v>5663.67</v>
      </c>
      <c r="N36" s="101">
        <v>0</v>
      </c>
      <c r="O36" s="101">
        <v>708.7</v>
      </c>
      <c r="P36" s="101">
        <v>39501.47</v>
      </c>
      <c r="Q36" s="101">
        <v>6833.3649999999998</v>
      </c>
      <c r="R36" s="101">
        <v>41.38</v>
      </c>
      <c r="S36" s="101">
        <v>16.54</v>
      </c>
      <c r="T36" s="101">
        <v>8.4</v>
      </c>
      <c r="U36" s="101">
        <v>0</v>
      </c>
      <c r="V36" s="103">
        <f t="shared" si="3"/>
        <v>201637.565</v>
      </c>
      <c r="W36" s="103">
        <f t="shared" si="1"/>
        <v>201637.565</v>
      </c>
      <c r="Y36" s="98"/>
      <c r="Z36" s="98"/>
    </row>
    <row r="37" spans="1:35" ht="16.95" customHeight="1" x14ac:dyDescent="0.3">
      <c r="A37" s="109"/>
      <c r="B37" s="110"/>
      <c r="C37" s="105" t="s">
        <v>131</v>
      </c>
      <c r="D37" s="101">
        <v>2374.4699999999998</v>
      </c>
      <c r="E37" s="101">
        <v>2893.32</v>
      </c>
      <c r="F37" s="101">
        <v>445.95</v>
      </c>
      <c r="G37" s="101">
        <v>0</v>
      </c>
      <c r="H37" s="101">
        <v>0</v>
      </c>
      <c r="I37" s="101">
        <v>31.5</v>
      </c>
      <c r="J37" s="102">
        <v>798.13</v>
      </c>
      <c r="K37" s="102">
        <v>52422.53</v>
      </c>
      <c r="L37" s="102">
        <v>7135.64</v>
      </c>
      <c r="M37" s="101">
        <v>1210.71</v>
      </c>
      <c r="N37" s="101">
        <v>0</v>
      </c>
      <c r="O37" s="101">
        <v>516.82000000000005</v>
      </c>
      <c r="P37" s="101">
        <v>14047.65</v>
      </c>
      <c r="Q37" s="101">
        <v>2442.5300000000002</v>
      </c>
      <c r="R37" s="101">
        <v>24.02</v>
      </c>
      <c r="S37" s="101">
        <v>163.12</v>
      </c>
      <c r="T37" s="101">
        <v>4.21</v>
      </c>
      <c r="U37" s="101">
        <v>0</v>
      </c>
      <c r="V37" s="103">
        <f t="shared" si="3"/>
        <v>84510.60000000002</v>
      </c>
      <c r="W37" s="103">
        <f t="shared" si="1"/>
        <v>84510.60000000002</v>
      </c>
      <c r="Y37" s="98"/>
      <c r="Z37" s="98"/>
    </row>
    <row r="38" spans="1:35" s="99" customFormat="1" ht="31.95" customHeight="1" x14ac:dyDescent="0.25">
      <c r="A38" s="112" t="s">
        <v>227</v>
      </c>
      <c r="B38" s="113"/>
      <c r="C38" s="114"/>
      <c r="D38" s="95">
        <v>159735.53999999998</v>
      </c>
      <c r="E38" s="95">
        <v>170642.81</v>
      </c>
      <c r="F38" s="95">
        <v>129906.54000000001</v>
      </c>
      <c r="G38" s="95">
        <v>47.05</v>
      </c>
      <c r="H38" s="95">
        <v>35.589999999999996</v>
      </c>
      <c r="I38" s="95">
        <v>5593.06</v>
      </c>
      <c r="J38" s="96">
        <v>21915.759999999998</v>
      </c>
      <c r="K38" s="96">
        <v>4867454.8599999994</v>
      </c>
      <c r="L38" s="96">
        <v>476908.23</v>
      </c>
      <c r="M38" s="95">
        <v>143717.75999999998</v>
      </c>
      <c r="N38" s="95">
        <v>214.76</v>
      </c>
      <c r="O38" s="95">
        <v>89949.81</v>
      </c>
      <c r="P38" s="95">
        <v>417233.74</v>
      </c>
      <c r="Q38" s="95">
        <v>288630.55499999999</v>
      </c>
      <c r="R38" s="95">
        <v>353.64</v>
      </c>
      <c r="S38" s="95">
        <v>1008.58</v>
      </c>
      <c r="T38" s="95">
        <v>84.1</v>
      </c>
      <c r="U38" s="95">
        <v>2546.8299999999995</v>
      </c>
      <c r="V38" s="97">
        <f>SUM(V39,V41,V49,V54,V60)</f>
        <v>6775979.2149999999</v>
      </c>
      <c r="W38" s="97">
        <f t="shared" si="1"/>
        <v>6775979.214999998</v>
      </c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</row>
    <row r="39" spans="1:35" ht="16.95" customHeight="1" x14ac:dyDescent="0.3">
      <c r="A39" s="93"/>
      <c r="B39" s="104" t="s">
        <v>133</v>
      </c>
      <c r="C39" s="105"/>
      <c r="D39" s="106">
        <v>16783.29</v>
      </c>
      <c r="E39" s="106">
        <v>18278.599999999999</v>
      </c>
      <c r="F39" s="106">
        <v>10772.75</v>
      </c>
      <c r="G39" s="106">
        <v>5.73</v>
      </c>
      <c r="H39" s="106">
        <v>7</v>
      </c>
      <c r="I39" s="106">
        <v>265.33</v>
      </c>
      <c r="J39" s="107">
        <v>3216.49</v>
      </c>
      <c r="K39" s="107">
        <v>546118.63</v>
      </c>
      <c r="L39" s="107">
        <v>55100.53</v>
      </c>
      <c r="M39" s="106">
        <v>13748.95</v>
      </c>
      <c r="N39" s="106">
        <v>68</v>
      </c>
      <c r="O39" s="106">
        <v>8044.45</v>
      </c>
      <c r="P39" s="106">
        <v>46986.36</v>
      </c>
      <c r="Q39" s="106">
        <v>13743.43</v>
      </c>
      <c r="R39" s="106">
        <v>46.67</v>
      </c>
      <c r="S39" s="106">
        <v>159.22</v>
      </c>
      <c r="T39" s="106">
        <v>6.78</v>
      </c>
      <c r="U39" s="106">
        <v>215.56</v>
      </c>
      <c r="V39" s="108">
        <f>SUM(V40)</f>
        <v>733567.77000000014</v>
      </c>
      <c r="W39" s="108">
        <f t="shared" si="1"/>
        <v>733567.77000000014</v>
      </c>
      <c r="Y39" s="98"/>
      <c r="Z39" s="98"/>
    </row>
    <row r="40" spans="1:35" ht="16.95" customHeight="1" x14ac:dyDescent="0.3">
      <c r="A40" s="109"/>
      <c r="B40" s="110"/>
      <c r="C40" s="105" t="s">
        <v>134</v>
      </c>
      <c r="D40" s="101">
        <v>16783.29</v>
      </c>
      <c r="E40" s="101">
        <v>18278.599999999999</v>
      </c>
      <c r="F40" s="101">
        <v>10772.75</v>
      </c>
      <c r="G40" s="101">
        <v>5.73</v>
      </c>
      <c r="H40" s="101">
        <v>7</v>
      </c>
      <c r="I40" s="101">
        <v>265.33</v>
      </c>
      <c r="J40" s="102">
        <v>3216.49</v>
      </c>
      <c r="K40" s="102">
        <v>546118.63</v>
      </c>
      <c r="L40" s="102">
        <v>55100.53</v>
      </c>
      <c r="M40" s="101">
        <v>13748.95</v>
      </c>
      <c r="N40" s="101">
        <v>68</v>
      </c>
      <c r="O40" s="101">
        <v>8044.45</v>
      </c>
      <c r="P40" s="101">
        <v>46986.36</v>
      </c>
      <c r="Q40" s="101">
        <v>13743.43</v>
      </c>
      <c r="R40" s="101">
        <v>46.67</v>
      </c>
      <c r="S40" s="101">
        <v>159.22</v>
      </c>
      <c r="T40" s="101">
        <v>6.78</v>
      </c>
      <c r="U40" s="101">
        <v>215.56</v>
      </c>
      <c r="V40" s="103">
        <f>SUM(D40:U40)</f>
        <v>733567.77000000014</v>
      </c>
      <c r="W40" s="103">
        <f t="shared" si="1"/>
        <v>733567.77000000014</v>
      </c>
      <c r="Y40" s="98"/>
      <c r="Z40" s="98"/>
    </row>
    <row r="41" spans="1:35" ht="16.95" customHeight="1" x14ac:dyDescent="0.3">
      <c r="A41" s="93"/>
      <c r="B41" s="104" t="s">
        <v>135</v>
      </c>
      <c r="C41" s="105"/>
      <c r="D41" s="106">
        <v>57094.01</v>
      </c>
      <c r="E41" s="106">
        <v>57726.719999999994</v>
      </c>
      <c r="F41" s="106">
        <v>48742.95</v>
      </c>
      <c r="G41" s="106">
        <v>10</v>
      </c>
      <c r="H41" s="106">
        <v>16.119999999999997</v>
      </c>
      <c r="I41" s="106">
        <v>2582.38</v>
      </c>
      <c r="J41" s="107">
        <v>7681.4000000000005</v>
      </c>
      <c r="K41" s="107">
        <v>1867003.3399999999</v>
      </c>
      <c r="L41" s="107">
        <v>172574.93</v>
      </c>
      <c r="M41" s="106">
        <v>49109.67</v>
      </c>
      <c r="N41" s="106">
        <v>68.760000000000005</v>
      </c>
      <c r="O41" s="106">
        <v>24777.599999999999</v>
      </c>
      <c r="P41" s="106">
        <v>171238.64</v>
      </c>
      <c r="Q41" s="106">
        <v>80574.87999999999</v>
      </c>
      <c r="R41" s="106">
        <v>99.04</v>
      </c>
      <c r="S41" s="106">
        <v>235.5</v>
      </c>
      <c r="T41" s="106">
        <v>24.61</v>
      </c>
      <c r="U41" s="106">
        <v>1790.1899999999998</v>
      </c>
      <c r="V41" s="108">
        <f>SUM(V42:V48)</f>
        <v>2541350.7399999998</v>
      </c>
      <c r="W41" s="108">
        <f t="shared" si="1"/>
        <v>2541350.7399999998</v>
      </c>
      <c r="Y41" s="98"/>
      <c r="Z41" s="98"/>
    </row>
    <row r="42" spans="1:35" ht="16.95" customHeight="1" x14ac:dyDescent="0.3">
      <c r="A42" s="109"/>
      <c r="B42" s="110"/>
      <c r="C42" s="105" t="s">
        <v>136</v>
      </c>
      <c r="D42" s="101">
        <v>4873.6400000000003</v>
      </c>
      <c r="E42" s="101">
        <v>5414.19</v>
      </c>
      <c r="F42" s="101">
        <v>4219.8</v>
      </c>
      <c r="G42" s="101">
        <v>0</v>
      </c>
      <c r="H42" s="101">
        <v>0</v>
      </c>
      <c r="I42" s="101">
        <v>73.239999999999995</v>
      </c>
      <c r="J42" s="102">
        <v>727.49</v>
      </c>
      <c r="K42" s="102">
        <v>134472.20000000001</v>
      </c>
      <c r="L42" s="102">
        <v>10308.629999999999</v>
      </c>
      <c r="M42" s="101">
        <v>3886.61</v>
      </c>
      <c r="N42" s="101">
        <v>0</v>
      </c>
      <c r="O42" s="101">
        <v>623.14</v>
      </c>
      <c r="P42" s="101">
        <v>14469.05</v>
      </c>
      <c r="Q42" s="101">
        <v>6541.39</v>
      </c>
      <c r="R42" s="101">
        <v>12</v>
      </c>
      <c r="S42" s="101">
        <v>17.87</v>
      </c>
      <c r="T42" s="101">
        <v>2</v>
      </c>
      <c r="U42" s="101">
        <v>19</v>
      </c>
      <c r="V42" s="103">
        <f t="shared" ref="V42:V48" si="4">SUM(D42:U42)</f>
        <v>185660.25</v>
      </c>
      <c r="W42" s="103">
        <f t="shared" si="1"/>
        <v>185660.25</v>
      </c>
      <c r="Y42" s="98"/>
      <c r="Z42" s="98"/>
    </row>
    <row r="43" spans="1:35" ht="16.95" customHeight="1" x14ac:dyDescent="0.3">
      <c r="A43" s="109"/>
      <c r="B43" s="110"/>
      <c r="C43" s="105" t="s">
        <v>137</v>
      </c>
      <c r="D43" s="101">
        <v>15498.04</v>
      </c>
      <c r="E43" s="101">
        <v>14674.89</v>
      </c>
      <c r="F43" s="101">
        <v>15979.45</v>
      </c>
      <c r="G43" s="101">
        <v>10</v>
      </c>
      <c r="H43" s="101">
        <v>0</v>
      </c>
      <c r="I43" s="101">
        <v>985.76</v>
      </c>
      <c r="J43" s="102">
        <v>1806.84</v>
      </c>
      <c r="K43" s="102">
        <v>571710.18999999994</v>
      </c>
      <c r="L43" s="102">
        <v>50986.78</v>
      </c>
      <c r="M43" s="101">
        <v>15230</v>
      </c>
      <c r="N43" s="101">
        <v>68.760000000000005</v>
      </c>
      <c r="O43" s="101">
        <v>8435.48</v>
      </c>
      <c r="P43" s="101">
        <v>50963.08</v>
      </c>
      <c r="Q43" s="101">
        <v>20019.330000000002</v>
      </c>
      <c r="R43" s="101">
        <v>31.36</v>
      </c>
      <c r="S43" s="101">
        <v>106.57</v>
      </c>
      <c r="T43" s="101">
        <v>7</v>
      </c>
      <c r="U43" s="101">
        <v>1151.03</v>
      </c>
      <c r="V43" s="103">
        <f t="shared" si="4"/>
        <v>767664.55999999982</v>
      </c>
      <c r="W43" s="103">
        <f t="shared" si="1"/>
        <v>767664.55999999982</v>
      </c>
      <c r="Y43" s="98"/>
      <c r="Z43" s="98"/>
    </row>
    <row r="44" spans="1:35" ht="16.95" customHeight="1" x14ac:dyDescent="0.3">
      <c r="A44" s="109"/>
      <c r="B44" s="110"/>
      <c r="C44" s="105" t="s">
        <v>138</v>
      </c>
      <c r="D44" s="101">
        <v>10175.26</v>
      </c>
      <c r="E44" s="101">
        <v>9201.35</v>
      </c>
      <c r="F44" s="101">
        <v>8990.08</v>
      </c>
      <c r="G44" s="101">
        <v>0</v>
      </c>
      <c r="H44" s="101">
        <v>4</v>
      </c>
      <c r="I44" s="101">
        <v>869.04</v>
      </c>
      <c r="J44" s="102">
        <v>1375.87</v>
      </c>
      <c r="K44" s="102">
        <v>387161.27</v>
      </c>
      <c r="L44" s="102">
        <v>37593.03</v>
      </c>
      <c r="M44" s="101">
        <v>6564.83</v>
      </c>
      <c r="N44" s="101">
        <v>0</v>
      </c>
      <c r="O44" s="101">
        <v>4162.6899999999996</v>
      </c>
      <c r="P44" s="101">
        <v>18231.16</v>
      </c>
      <c r="Q44" s="101">
        <v>8954.59</v>
      </c>
      <c r="R44" s="101">
        <v>18</v>
      </c>
      <c r="S44" s="101">
        <v>10.63</v>
      </c>
      <c r="T44" s="101">
        <v>4</v>
      </c>
      <c r="U44" s="101">
        <v>417.51</v>
      </c>
      <c r="V44" s="103">
        <f t="shared" si="4"/>
        <v>493733.31000000006</v>
      </c>
      <c r="W44" s="103">
        <f t="shared" si="1"/>
        <v>493733.31000000006</v>
      </c>
      <c r="Y44" s="98"/>
      <c r="Z44" s="98"/>
    </row>
    <row r="45" spans="1:35" ht="16.95" customHeight="1" x14ac:dyDescent="0.3">
      <c r="A45" s="109"/>
      <c r="B45" s="110"/>
      <c r="C45" s="105" t="s">
        <v>228</v>
      </c>
      <c r="D45" s="101">
        <v>14091.38</v>
      </c>
      <c r="E45" s="101">
        <v>14528.16</v>
      </c>
      <c r="F45" s="101">
        <v>9594.14</v>
      </c>
      <c r="G45" s="101">
        <v>0</v>
      </c>
      <c r="H45" s="101">
        <v>8.1199999999999992</v>
      </c>
      <c r="I45" s="101">
        <v>507.57</v>
      </c>
      <c r="J45" s="102">
        <v>2465.0100000000002</v>
      </c>
      <c r="K45" s="102">
        <v>369889.76</v>
      </c>
      <c r="L45" s="102">
        <v>42811.24</v>
      </c>
      <c r="M45" s="101">
        <v>11070.56</v>
      </c>
      <c r="N45" s="101">
        <v>0</v>
      </c>
      <c r="O45" s="101">
        <v>2818.51</v>
      </c>
      <c r="P45" s="101">
        <v>47832.52</v>
      </c>
      <c r="Q45" s="101">
        <v>15351.385</v>
      </c>
      <c r="R45" s="101">
        <v>26.72</v>
      </c>
      <c r="S45" s="101">
        <v>28.87</v>
      </c>
      <c r="T45" s="101">
        <v>6.61</v>
      </c>
      <c r="U45" s="101">
        <v>72.75</v>
      </c>
      <c r="V45" s="103">
        <f t="shared" si="4"/>
        <v>531103.30499999993</v>
      </c>
      <c r="W45" s="103">
        <f t="shared" si="1"/>
        <v>531103.30499999993</v>
      </c>
      <c r="Y45" s="98"/>
      <c r="Z45" s="98"/>
    </row>
    <row r="46" spans="1:35" ht="16.95" customHeight="1" x14ac:dyDescent="0.3">
      <c r="A46" s="109"/>
      <c r="B46" s="110"/>
      <c r="C46" s="105" t="s">
        <v>140</v>
      </c>
      <c r="D46" s="101">
        <v>4833.3599999999997</v>
      </c>
      <c r="E46" s="101">
        <v>5670.05</v>
      </c>
      <c r="F46" s="101">
        <v>4985.6099999999997</v>
      </c>
      <c r="G46" s="101">
        <v>0</v>
      </c>
      <c r="H46" s="101">
        <v>0</v>
      </c>
      <c r="I46" s="101">
        <v>32.020000000000003</v>
      </c>
      <c r="J46" s="102">
        <v>486.75</v>
      </c>
      <c r="K46" s="102">
        <v>135753.75</v>
      </c>
      <c r="L46" s="102">
        <v>10964.05</v>
      </c>
      <c r="M46" s="101">
        <v>4447.79</v>
      </c>
      <c r="N46" s="101">
        <v>0</v>
      </c>
      <c r="O46" s="101">
        <v>2486</v>
      </c>
      <c r="P46" s="101">
        <v>17657.060000000001</v>
      </c>
      <c r="Q46" s="101">
        <v>7900.6949999999997</v>
      </c>
      <c r="R46" s="101">
        <v>7.56</v>
      </c>
      <c r="S46" s="101">
        <v>0</v>
      </c>
      <c r="T46" s="101">
        <v>1</v>
      </c>
      <c r="U46" s="101">
        <v>20.11</v>
      </c>
      <c r="V46" s="103">
        <f t="shared" si="4"/>
        <v>195245.80499999999</v>
      </c>
      <c r="W46" s="103">
        <f t="shared" si="1"/>
        <v>195245.80499999999</v>
      </c>
      <c r="Y46" s="98"/>
      <c r="Z46" s="98"/>
    </row>
    <row r="47" spans="1:35" ht="16.95" customHeight="1" x14ac:dyDescent="0.3">
      <c r="A47" s="109"/>
      <c r="B47" s="110"/>
      <c r="C47" s="105" t="s">
        <v>141</v>
      </c>
      <c r="D47" s="101">
        <v>3055.5</v>
      </c>
      <c r="E47" s="101">
        <v>3407.59</v>
      </c>
      <c r="F47" s="101">
        <v>959.53</v>
      </c>
      <c r="G47" s="101">
        <v>0</v>
      </c>
      <c r="H47" s="101">
        <v>0</v>
      </c>
      <c r="I47" s="101">
        <v>96.25</v>
      </c>
      <c r="J47" s="102">
        <v>437.64</v>
      </c>
      <c r="K47" s="102">
        <v>97082.73</v>
      </c>
      <c r="L47" s="102">
        <v>8281.6299999999992</v>
      </c>
      <c r="M47" s="101">
        <v>3236.25</v>
      </c>
      <c r="N47" s="101">
        <v>0</v>
      </c>
      <c r="O47" s="101">
        <v>1973.88</v>
      </c>
      <c r="P47" s="101">
        <v>11315.85</v>
      </c>
      <c r="Q47" s="101">
        <v>8419.09</v>
      </c>
      <c r="R47" s="101">
        <v>1.5</v>
      </c>
      <c r="S47" s="101">
        <v>66.81</v>
      </c>
      <c r="T47" s="101">
        <v>4</v>
      </c>
      <c r="U47" s="101">
        <v>67.11</v>
      </c>
      <c r="V47" s="103">
        <f t="shared" si="4"/>
        <v>138405.35999999999</v>
      </c>
      <c r="W47" s="103">
        <f t="shared" si="1"/>
        <v>138405.35999999999</v>
      </c>
      <c r="Y47" s="98"/>
      <c r="Z47" s="98"/>
    </row>
    <row r="48" spans="1:35" ht="16.95" customHeight="1" x14ac:dyDescent="0.3">
      <c r="A48" s="109"/>
      <c r="B48" s="110"/>
      <c r="C48" s="105" t="s">
        <v>229</v>
      </c>
      <c r="D48" s="101">
        <v>4566.83</v>
      </c>
      <c r="E48" s="101">
        <v>4830.49</v>
      </c>
      <c r="F48" s="101">
        <v>4014.34</v>
      </c>
      <c r="G48" s="101">
        <v>0</v>
      </c>
      <c r="H48" s="101">
        <v>4</v>
      </c>
      <c r="I48" s="101">
        <v>18.5</v>
      </c>
      <c r="J48" s="102">
        <v>381.8</v>
      </c>
      <c r="K48" s="102">
        <v>170933.44</v>
      </c>
      <c r="L48" s="102">
        <v>11629.57</v>
      </c>
      <c r="M48" s="101">
        <v>4673.63</v>
      </c>
      <c r="N48" s="101">
        <v>0</v>
      </c>
      <c r="O48" s="101">
        <v>4277.8999999999996</v>
      </c>
      <c r="P48" s="101">
        <v>10769.92</v>
      </c>
      <c r="Q48" s="101">
        <v>13388.4</v>
      </c>
      <c r="R48" s="101">
        <v>1.9</v>
      </c>
      <c r="S48" s="101">
        <v>4.75</v>
      </c>
      <c r="T48" s="101">
        <v>0</v>
      </c>
      <c r="U48" s="101">
        <v>42.68</v>
      </c>
      <c r="V48" s="103">
        <f t="shared" si="4"/>
        <v>229538.15</v>
      </c>
      <c r="W48" s="103">
        <f t="shared" si="1"/>
        <v>229538.15</v>
      </c>
      <c r="Y48" s="98"/>
      <c r="Z48" s="98"/>
    </row>
    <row r="49" spans="1:26" ht="16.95" customHeight="1" x14ac:dyDescent="0.3">
      <c r="A49" s="93"/>
      <c r="B49" s="104" t="s">
        <v>143</v>
      </c>
      <c r="C49" s="105"/>
      <c r="D49" s="106">
        <v>51882.36</v>
      </c>
      <c r="E49" s="106">
        <v>54794.87</v>
      </c>
      <c r="F49" s="106">
        <v>44539.69</v>
      </c>
      <c r="G49" s="106">
        <v>30.32</v>
      </c>
      <c r="H49" s="106">
        <v>12.47</v>
      </c>
      <c r="I49" s="106">
        <v>972.3</v>
      </c>
      <c r="J49" s="107">
        <v>5821.3</v>
      </c>
      <c r="K49" s="107">
        <v>1453894.02</v>
      </c>
      <c r="L49" s="107">
        <v>141043.63</v>
      </c>
      <c r="M49" s="106">
        <v>48438.46</v>
      </c>
      <c r="N49" s="106">
        <v>15</v>
      </c>
      <c r="O49" s="106">
        <v>42009.95</v>
      </c>
      <c r="P49" s="106">
        <v>127021.13</v>
      </c>
      <c r="Q49" s="106">
        <v>113193.81999999999</v>
      </c>
      <c r="R49" s="106">
        <v>147.85</v>
      </c>
      <c r="S49" s="106">
        <v>144.87</v>
      </c>
      <c r="T49" s="106">
        <v>19.299999999999997</v>
      </c>
      <c r="U49" s="106">
        <v>253.34</v>
      </c>
      <c r="V49" s="108">
        <f t="shared" ref="V49" si="5">SUM(V50:V52,V53)</f>
        <v>2084234.6800000002</v>
      </c>
      <c r="W49" s="108">
        <f t="shared" si="1"/>
        <v>2084234.6800000004</v>
      </c>
      <c r="Y49" s="98"/>
      <c r="Z49" s="98"/>
    </row>
    <row r="50" spans="1:26" ht="16.95" customHeight="1" x14ac:dyDescent="0.3">
      <c r="A50" s="109"/>
      <c r="B50" s="110"/>
      <c r="C50" s="105" t="s">
        <v>144</v>
      </c>
      <c r="D50" s="101">
        <v>4427.74</v>
      </c>
      <c r="E50" s="101">
        <v>4642.43</v>
      </c>
      <c r="F50" s="101">
        <v>3049.8</v>
      </c>
      <c r="G50" s="101">
        <v>7</v>
      </c>
      <c r="H50" s="101">
        <v>0</v>
      </c>
      <c r="I50" s="101">
        <v>150.56</v>
      </c>
      <c r="J50" s="102">
        <v>394.48</v>
      </c>
      <c r="K50" s="102">
        <v>100291.04</v>
      </c>
      <c r="L50" s="102">
        <v>10036.52</v>
      </c>
      <c r="M50" s="101">
        <v>3278.92</v>
      </c>
      <c r="N50" s="101">
        <v>0</v>
      </c>
      <c r="O50" s="101">
        <v>1598.33</v>
      </c>
      <c r="P50" s="101">
        <v>7522.97</v>
      </c>
      <c r="Q50" s="101">
        <v>11955.63</v>
      </c>
      <c r="R50" s="101">
        <v>9.25</v>
      </c>
      <c r="S50" s="101">
        <v>8.1300000000000008</v>
      </c>
      <c r="T50" s="101">
        <v>2.11</v>
      </c>
      <c r="U50" s="101">
        <v>50</v>
      </c>
      <c r="V50" s="103">
        <f>SUM(D50:U50)</f>
        <v>147424.90999999997</v>
      </c>
      <c r="W50" s="103">
        <f t="shared" si="1"/>
        <v>147424.90999999997</v>
      </c>
      <c r="Y50" s="98"/>
      <c r="Z50" s="98"/>
    </row>
    <row r="51" spans="1:26" ht="16.95" customHeight="1" x14ac:dyDescent="0.3">
      <c r="A51" s="109"/>
      <c r="B51" s="110"/>
      <c r="C51" s="105" t="s">
        <v>143</v>
      </c>
      <c r="D51" s="101">
        <v>30008.51</v>
      </c>
      <c r="E51" s="101">
        <v>30998.240000000002</v>
      </c>
      <c r="F51" s="101">
        <v>26469.19</v>
      </c>
      <c r="G51" s="101">
        <v>8.25</v>
      </c>
      <c r="H51" s="101">
        <v>12.47</v>
      </c>
      <c r="I51" s="101">
        <v>532.25</v>
      </c>
      <c r="J51" s="102">
        <v>3635.48</v>
      </c>
      <c r="K51" s="102">
        <v>944168.98</v>
      </c>
      <c r="L51" s="102">
        <v>89839.57</v>
      </c>
      <c r="M51" s="101">
        <v>29896.04</v>
      </c>
      <c r="N51" s="101">
        <v>15</v>
      </c>
      <c r="O51" s="101">
        <v>31293.73</v>
      </c>
      <c r="P51" s="101">
        <v>73689.440000000002</v>
      </c>
      <c r="Q51" s="101">
        <v>46038.81</v>
      </c>
      <c r="R51" s="101">
        <v>112</v>
      </c>
      <c r="S51" s="101">
        <v>90.29</v>
      </c>
      <c r="T51" s="101">
        <v>9.08</v>
      </c>
      <c r="U51" s="101">
        <v>167.31</v>
      </c>
      <c r="V51" s="103">
        <f>SUM(D51:U51)</f>
        <v>1306984.6400000001</v>
      </c>
      <c r="W51" s="103">
        <f t="shared" si="1"/>
        <v>1306984.6400000001</v>
      </c>
      <c r="Y51" s="98"/>
      <c r="Z51" s="98"/>
    </row>
    <row r="52" spans="1:26" ht="16.95" customHeight="1" x14ac:dyDescent="0.3">
      <c r="A52" s="109"/>
      <c r="B52" s="110"/>
      <c r="C52" s="105" t="s">
        <v>145</v>
      </c>
      <c r="D52" s="101">
        <v>13782.21</v>
      </c>
      <c r="E52" s="101">
        <v>15136.77</v>
      </c>
      <c r="F52" s="101">
        <v>12781.76</v>
      </c>
      <c r="G52" s="101">
        <v>15.07</v>
      </c>
      <c r="H52" s="101">
        <v>0</v>
      </c>
      <c r="I52" s="101">
        <v>266.88</v>
      </c>
      <c r="J52" s="102">
        <v>1372.58</v>
      </c>
      <c r="K52" s="102">
        <v>324898.09999999998</v>
      </c>
      <c r="L52" s="102">
        <v>34691.85</v>
      </c>
      <c r="M52" s="101">
        <v>12788.32</v>
      </c>
      <c r="N52" s="101">
        <v>0</v>
      </c>
      <c r="O52" s="101">
        <v>7665.85</v>
      </c>
      <c r="P52" s="101">
        <v>36119.25</v>
      </c>
      <c r="Q52" s="101">
        <v>45309.834999999999</v>
      </c>
      <c r="R52" s="101">
        <v>15.09</v>
      </c>
      <c r="S52" s="101">
        <v>46.45</v>
      </c>
      <c r="T52" s="101">
        <v>8.11</v>
      </c>
      <c r="U52" s="101">
        <v>35.03</v>
      </c>
      <c r="V52" s="103">
        <f>SUM(D52:U52)</f>
        <v>504933.15500000003</v>
      </c>
      <c r="W52" s="103">
        <f t="shared" si="1"/>
        <v>504933.15500000003</v>
      </c>
      <c r="Y52" s="98"/>
      <c r="Z52" s="98"/>
    </row>
    <row r="53" spans="1:26" ht="16.95" customHeight="1" x14ac:dyDescent="0.3">
      <c r="A53" s="109"/>
      <c r="B53" s="110"/>
      <c r="C53" s="105" t="s">
        <v>146</v>
      </c>
      <c r="D53" s="101">
        <v>3663.9</v>
      </c>
      <c r="E53" s="101">
        <v>4017.43</v>
      </c>
      <c r="F53" s="101">
        <v>2238.94</v>
      </c>
      <c r="G53" s="101">
        <v>0</v>
      </c>
      <c r="H53" s="101">
        <v>0</v>
      </c>
      <c r="I53" s="101">
        <v>22.61</v>
      </c>
      <c r="J53" s="102">
        <v>418.76</v>
      </c>
      <c r="K53" s="102">
        <v>84535.9</v>
      </c>
      <c r="L53" s="102">
        <v>6475.69</v>
      </c>
      <c r="M53" s="101">
        <v>2475.1799999999998</v>
      </c>
      <c r="N53" s="101">
        <v>0</v>
      </c>
      <c r="O53" s="101">
        <v>1452.04</v>
      </c>
      <c r="P53" s="101">
        <v>9689.4699999999993</v>
      </c>
      <c r="Q53" s="101">
        <v>9889.5450000000001</v>
      </c>
      <c r="R53" s="101">
        <v>11.51</v>
      </c>
      <c r="S53" s="101">
        <v>0</v>
      </c>
      <c r="T53" s="101">
        <v>0</v>
      </c>
      <c r="U53" s="101">
        <v>1</v>
      </c>
      <c r="V53" s="103">
        <f>SUM(D53:U53)</f>
        <v>124891.97499999998</v>
      </c>
      <c r="W53" s="103">
        <f t="shared" si="1"/>
        <v>124891.97499999998</v>
      </c>
      <c r="Y53" s="98"/>
      <c r="Z53" s="98"/>
    </row>
    <row r="54" spans="1:26" ht="16.95" customHeight="1" x14ac:dyDescent="0.3">
      <c r="A54" s="93"/>
      <c r="B54" s="104" t="s">
        <v>147</v>
      </c>
      <c r="C54" s="105"/>
      <c r="D54" s="106">
        <v>12778.210000000001</v>
      </c>
      <c r="E54" s="106">
        <v>15208.53</v>
      </c>
      <c r="F54" s="106">
        <v>4346.21</v>
      </c>
      <c r="G54" s="106">
        <v>1</v>
      </c>
      <c r="H54" s="106">
        <v>0</v>
      </c>
      <c r="I54" s="106">
        <v>432.64</v>
      </c>
      <c r="J54" s="107">
        <v>2118.44</v>
      </c>
      <c r="K54" s="107">
        <v>326820.82</v>
      </c>
      <c r="L54" s="107">
        <v>35228.879999999997</v>
      </c>
      <c r="M54" s="106">
        <v>11499.96</v>
      </c>
      <c r="N54" s="106">
        <v>0</v>
      </c>
      <c r="O54" s="106">
        <v>4194.6000000000004</v>
      </c>
      <c r="P54" s="106">
        <v>34286.17</v>
      </c>
      <c r="Q54" s="106">
        <v>43545.3</v>
      </c>
      <c r="R54" s="106">
        <v>4</v>
      </c>
      <c r="S54" s="106">
        <v>169.60999999999999</v>
      </c>
      <c r="T54" s="106">
        <v>11.83</v>
      </c>
      <c r="U54" s="106">
        <v>79.930000000000007</v>
      </c>
      <c r="V54" s="108">
        <f>SUM(V55:V59)</f>
        <v>490726.13</v>
      </c>
      <c r="W54" s="108">
        <f t="shared" si="1"/>
        <v>490726.12999999995</v>
      </c>
      <c r="Y54" s="98"/>
      <c r="Z54" s="98"/>
    </row>
    <row r="55" spans="1:26" ht="16.95" customHeight="1" x14ac:dyDescent="0.3">
      <c r="A55" s="109"/>
      <c r="B55" s="110"/>
      <c r="C55" s="105" t="s">
        <v>148</v>
      </c>
      <c r="D55" s="101">
        <v>2232.38</v>
      </c>
      <c r="E55" s="101">
        <v>2510.98</v>
      </c>
      <c r="F55" s="101">
        <v>1709.91</v>
      </c>
      <c r="G55" s="101">
        <v>0</v>
      </c>
      <c r="H55" s="101">
        <v>0</v>
      </c>
      <c r="I55" s="101">
        <v>70.88</v>
      </c>
      <c r="J55" s="102">
        <v>355.7</v>
      </c>
      <c r="K55" s="102">
        <v>48047.44</v>
      </c>
      <c r="L55" s="102">
        <v>5644.05</v>
      </c>
      <c r="M55" s="101">
        <v>1460.72</v>
      </c>
      <c r="N55" s="101">
        <v>0</v>
      </c>
      <c r="O55" s="101">
        <v>460.17</v>
      </c>
      <c r="P55" s="101">
        <v>9949.19</v>
      </c>
      <c r="Q55" s="101">
        <v>1240.1600000000001</v>
      </c>
      <c r="R55" s="101">
        <v>0</v>
      </c>
      <c r="S55" s="101">
        <v>35.75</v>
      </c>
      <c r="T55" s="101">
        <v>7.5</v>
      </c>
      <c r="U55" s="101">
        <v>13</v>
      </c>
      <c r="V55" s="103">
        <f>SUM(D55:U55)</f>
        <v>73737.83</v>
      </c>
      <c r="W55" s="103">
        <f t="shared" si="1"/>
        <v>73737.83</v>
      </c>
      <c r="Y55" s="98"/>
      <c r="Z55" s="98"/>
    </row>
    <row r="56" spans="1:26" ht="16.95" customHeight="1" x14ac:dyDescent="0.3">
      <c r="A56" s="109"/>
      <c r="B56" s="110"/>
      <c r="C56" s="105" t="s">
        <v>149</v>
      </c>
      <c r="D56" s="101">
        <v>1824.06</v>
      </c>
      <c r="E56" s="101">
        <v>1976.81</v>
      </c>
      <c r="F56" s="101">
        <v>352.89</v>
      </c>
      <c r="G56" s="101">
        <v>0</v>
      </c>
      <c r="H56" s="101">
        <v>0</v>
      </c>
      <c r="I56" s="101">
        <v>224</v>
      </c>
      <c r="J56" s="102">
        <v>128.94999999999999</v>
      </c>
      <c r="K56" s="102">
        <v>60097.279999999999</v>
      </c>
      <c r="L56" s="102">
        <v>11189.05</v>
      </c>
      <c r="M56" s="101">
        <v>1319.21</v>
      </c>
      <c r="N56" s="101">
        <v>0</v>
      </c>
      <c r="O56" s="101">
        <v>478.84</v>
      </c>
      <c r="P56" s="101">
        <v>4408.04</v>
      </c>
      <c r="Q56" s="101">
        <v>10793.53</v>
      </c>
      <c r="R56" s="101">
        <v>0</v>
      </c>
      <c r="S56" s="101">
        <v>30.73</v>
      </c>
      <c r="T56" s="101">
        <v>3.5</v>
      </c>
      <c r="U56" s="101">
        <v>28.84</v>
      </c>
      <c r="V56" s="103">
        <f>SUM(D56:U56)</f>
        <v>92855.729999999981</v>
      </c>
      <c r="W56" s="103">
        <f t="shared" si="1"/>
        <v>92855.729999999981</v>
      </c>
      <c r="Y56" s="98"/>
      <c r="Z56" s="98"/>
    </row>
    <row r="57" spans="1:26" ht="16.95" customHeight="1" x14ac:dyDescent="0.3">
      <c r="A57" s="109"/>
      <c r="B57" s="110"/>
      <c r="C57" s="105" t="s">
        <v>150</v>
      </c>
      <c r="D57" s="101">
        <v>2530.9</v>
      </c>
      <c r="E57" s="101">
        <v>3596.57</v>
      </c>
      <c r="F57" s="101">
        <v>672.27</v>
      </c>
      <c r="G57" s="101">
        <v>0</v>
      </c>
      <c r="H57" s="101">
        <v>0</v>
      </c>
      <c r="I57" s="101">
        <v>69.5</v>
      </c>
      <c r="J57" s="102">
        <v>460.33</v>
      </c>
      <c r="K57" s="102">
        <v>58881.75</v>
      </c>
      <c r="L57" s="102">
        <v>5896.61</v>
      </c>
      <c r="M57" s="101">
        <v>2924.22</v>
      </c>
      <c r="N57" s="101">
        <v>0</v>
      </c>
      <c r="O57" s="101">
        <v>866.15</v>
      </c>
      <c r="P57" s="101">
        <v>5091.08</v>
      </c>
      <c r="Q57" s="101">
        <v>11185.18</v>
      </c>
      <c r="R57" s="101">
        <v>0</v>
      </c>
      <c r="S57" s="101">
        <v>102.78</v>
      </c>
      <c r="T57" s="101">
        <v>0</v>
      </c>
      <c r="U57" s="101">
        <v>11</v>
      </c>
      <c r="V57" s="103">
        <f>SUM(D57:U57)</f>
        <v>92288.34</v>
      </c>
      <c r="W57" s="103">
        <f t="shared" si="1"/>
        <v>92288.34</v>
      </c>
      <c r="Y57" s="98"/>
      <c r="Z57" s="98"/>
    </row>
    <row r="58" spans="1:26" ht="16.95" customHeight="1" x14ac:dyDescent="0.3">
      <c r="A58" s="109"/>
      <c r="B58" s="110"/>
      <c r="C58" s="105" t="s">
        <v>151</v>
      </c>
      <c r="D58" s="101">
        <v>4438.5600000000004</v>
      </c>
      <c r="E58" s="101">
        <v>5175.08</v>
      </c>
      <c r="F58" s="101">
        <v>943.63</v>
      </c>
      <c r="G58" s="101">
        <v>0</v>
      </c>
      <c r="H58" s="101">
        <v>0</v>
      </c>
      <c r="I58" s="101">
        <v>60.5</v>
      </c>
      <c r="J58" s="102">
        <v>999.81</v>
      </c>
      <c r="K58" s="102">
        <v>124042.83</v>
      </c>
      <c r="L58" s="102">
        <v>9244.2999999999993</v>
      </c>
      <c r="M58" s="101">
        <v>4032.5</v>
      </c>
      <c r="N58" s="101">
        <v>0</v>
      </c>
      <c r="O58" s="101">
        <v>1810.63</v>
      </c>
      <c r="P58" s="101">
        <v>13347.57</v>
      </c>
      <c r="Q58" s="101">
        <v>15757.39</v>
      </c>
      <c r="R58" s="101">
        <v>4</v>
      </c>
      <c r="S58" s="101">
        <v>0.35</v>
      </c>
      <c r="T58" s="101">
        <v>0.83</v>
      </c>
      <c r="U58" s="101">
        <v>19.25</v>
      </c>
      <c r="V58" s="103">
        <f>SUM(D58:U58)</f>
        <v>179877.22999999998</v>
      </c>
      <c r="W58" s="103">
        <f t="shared" si="1"/>
        <v>179877.22999999998</v>
      </c>
      <c r="Y58" s="98"/>
      <c r="Z58" s="98"/>
    </row>
    <row r="59" spans="1:26" ht="16.95" customHeight="1" x14ac:dyDescent="0.3">
      <c r="A59" s="109"/>
      <c r="B59" s="110"/>
      <c r="C59" s="105" t="s">
        <v>152</v>
      </c>
      <c r="D59" s="101">
        <v>1752.31</v>
      </c>
      <c r="E59" s="101">
        <v>1949.09</v>
      </c>
      <c r="F59" s="101">
        <v>667.51</v>
      </c>
      <c r="G59" s="101">
        <v>1</v>
      </c>
      <c r="H59" s="101">
        <v>0</v>
      </c>
      <c r="I59" s="101">
        <v>7.76</v>
      </c>
      <c r="J59" s="102">
        <v>173.65</v>
      </c>
      <c r="K59" s="102">
        <v>35751.519999999997</v>
      </c>
      <c r="L59" s="102">
        <v>3254.87</v>
      </c>
      <c r="M59" s="101">
        <v>1763.31</v>
      </c>
      <c r="N59" s="101">
        <v>0</v>
      </c>
      <c r="O59" s="101">
        <v>578.80999999999995</v>
      </c>
      <c r="P59" s="101">
        <v>1490.29</v>
      </c>
      <c r="Q59" s="101">
        <v>4569.04</v>
      </c>
      <c r="R59" s="101">
        <v>0</v>
      </c>
      <c r="S59" s="101">
        <v>0</v>
      </c>
      <c r="T59" s="101">
        <v>0</v>
      </c>
      <c r="U59" s="101">
        <v>7.84</v>
      </c>
      <c r="V59" s="103">
        <f>SUM(D59:U59)</f>
        <v>51966.999999999993</v>
      </c>
      <c r="W59" s="103">
        <f t="shared" si="1"/>
        <v>51966.999999999993</v>
      </c>
      <c r="Y59" s="98"/>
      <c r="Z59" s="98"/>
    </row>
    <row r="60" spans="1:26" ht="16.95" customHeight="1" x14ac:dyDescent="0.3">
      <c r="A60" s="93"/>
      <c r="B60" s="104" t="s">
        <v>153</v>
      </c>
      <c r="C60" s="105"/>
      <c r="D60" s="106">
        <v>21197.67</v>
      </c>
      <c r="E60" s="106">
        <v>24634.09</v>
      </c>
      <c r="F60" s="106">
        <v>21504.940000000002</v>
      </c>
      <c r="G60" s="106">
        <v>0</v>
      </c>
      <c r="H60" s="106">
        <v>0</v>
      </c>
      <c r="I60" s="106">
        <v>1340.4099999999999</v>
      </c>
      <c r="J60" s="107">
        <v>3078.1299999999997</v>
      </c>
      <c r="K60" s="107">
        <v>673618.04999999993</v>
      </c>
      <c r="L60" s="107">
        <v>72960.259999999995</v>
      </c>
      <c r="M60" s="106">
        <v>20920.719999999998</v>
      </c>
      <c r="N60" s="106">
        <v>63</v>
      </c>
      <c r="O60" s="106">
        <v>10923.21</v>
      </c>
      <c r="P60" s="106">
        <v>37701.439999999995</v>
      </c>
      <c r="Q60" s="106">
        <v>37573.125</v>
      </c>
      <c r="R60" s="106">
        <v>56.08</v>
      </c>
      <c r="S60" s="106">
        <v>299.38</v>
      </c>
      <c r="T60" s="106">
        <v>21.58</v>
      </c>
      <c r="U60" s="106">
        <v>207.81</v>
      </c>
      <c r="V60" s="108">
        <f>SUM(V61:V63)</f>
        <v>926099.89500000002</v>
      </c>
      <c r="W60" s="108">
        <f t="shared" si="1"/>
        <v>926099.89499999979</v>
      </c>
      <c r="Y60" s="98"/>
      <c r="Z60" s="98"/>
    </row>
    <row r="61" spans="1:26" ht="16.95" customHeight="1" x14ac:dyDescent="0.3">
      <c r="A61" s="109"/>
      <c r="B61" s="110"/>
      <c r="C61" s="105" t="s">
        <v>154</v>
      </c>
      <c r="D61" s="101">
        <v>3398.66</v>
      </c>
      <c r="E61" s="101">
        <v>4099.21</v>
      </c>
      <c r="F61" s="101">
        <v>1362.59</v>
      </c>
      <c r="G61" s="101">
        <v>0</v>
      </c>
      <c r="H61" s="101">
        <v>0</v>
      </c>
      <c r="I61" s="101">
        <v>209.12</v>
      </c>
      <c r="J61" s="102">
        <v>791.57</v>
      </c>
      <c r="K61" s="102">
        <v>138196.96</v>
      </c>
      <c r="L61" s="102">
        <v>17572.59</v>
      </c>
      <c r="M61" s="101">
        <v>4006.01</v>
      </c>
      <c r="N61" s="101">
        <v>0</v>
      </c>
      <c r="O61" s="101">
        <v>1519.48</v>
      </c>
      <c r="P61" s="101">
        <v>8175.17</v>
      </c>
      <c r="Q61" s="101">
        <v>12163.555</v>
      </c>
      <c r="R61" s="101">
        <v>0</v>
      </c>
      <c r="S61" s="101">
        <v>67.58</v>
      </c>
      <c r="T61" s="101">
        <v>10.54</v>
      </c>
      <c r="U61" s="101">
        <v>3.09</v>
      </c>
      <c r="V61" s="103">
        <f>SUM(D61:U61)</f>
        <v>191576.125</v>
      </c>
      <c r="W61" s="103">
        <f t="shared" si="1"/>
        <v>191576.125</v>
      </c>
      <c r="Y61" s="98"/>
      <c r="Z61" s="98"/>
    </row>
    <row r="62" spans="1:26" ht="16.95" customHeight="1" x14ac:dyDescent="0.3">
      <c r="A62" s="109"/>
      <c r="B62" s="110"/>
      <c r="C62" s="105" t="s">
        <v>153</v>
      </c>
      <c r="D62" s="101">
        <v>16086.55</v>
      </c>
      <c r="E62" s="101">
        <v>18450.240000000002</v>
      </c>
      <c r="F62" s="101">
        <v>19628.04</v>
      </c>
      <c r="G62" s="101">
        <v>0</v>
      </c>
      <c r="H62" s="101">
        <v>0</v>
      </c>
      <c r="I62" s="101">
        <v>993.9</v>
      </c>
      <c r="J62" s="102">
        <v>2044.34</v>
      </c>
      <c r="K62" s="102">
        <v>485732.14</v>
      </c>
      <c r="L62" s="102">
        <v>50018.75</v>
      </c>
      <c r="M62" s="101">
        <v>15377.45</v>
      </c>
      <c r="N62" s="101">
        <v>63</v>
      </c>
      <c r="O62" s="101">
        <v>8989.35</v>
      </c>
      <c r="P62" s="101">
        <v>22143.21</v>
      </c>
      <c r="Q62" s="101">
        <v>20897.775000000001</v>
      </c>
      <c r="R62" s="101">
        <v>42.3</v>
      </c>
      <c r="S62" s="101">
        <v>231.8</v>
      </c>
      <c r="T62" s="101">
        <v>8.5399999999999991</v>
      </c>
      <c r="U62" s="101">
        <v>191.22</v>
      </c>
      <c r="V62" s="103">
        <f>SUM(D62:U62)</f>
        <v>660898.60499999998</v>
      </c>
      <c r="W62" s="103">
        <f t="shared" si="1"/>
        <v>660898.60499999998</v>
      </c>
      <c r="Y62" s="98"/>
      <c r="Z62" s="98"/>
    </row>
    <row r="63" spans="1:26" ht="16.95" customHeight="1" x14ac:dyDescent="0.3">
      <c r="A63" s="109"/>
      <c r="B63" s="110"/>
      <c r="C63" s="105" t="s">
        <v>155</v>
      </c>
      <c r="D63" s="101">
        <v>1712.46</v>
      </c>
      <c r="E63" s="101">
        <v>2084.64</v>
      </c>
      <c r="F63" s="101">
        <v>514.30999999999995</v>
      </c>
      <c r="G63" s="101">
        <v>0</v>
      </c>
      <c r="H63" s="101">
        <v>0</v>
      </c>
      <c r="I63" s="101">
        <v>137.38999999999999</v>
      </c>
      <c r="J63" s="102">
        <v>242.22</v>
      </c>
      <c r="K63" s="102">
        <v>49688.95</v>
      </c>
      <c r="L63" s="102">
        <v>5368.92</v>
      </c>
      <c r="M63" s="101">
        <v>1537.26</v>
      </c>
      <c r="N63" s="101">
        <v>0</v>
      </c>
      <c r="O63" s="101">
        <v>414.38</v>
      </c>
      <c r="P63" s="101">
        <v>7383.06</v>
      </c>
      <c r="Q63" s="101">
        <v>4511.7950000000001</v>
      </c>
      <c r="R63" s="101">
        <v>13.78</v>
      </c>
      <c r="S63" s="101">
        <v>0</v>
      </c>
      <c r="T63" s="101">
        <v>2.5</v>
      </c>
      <c r="U63" s="101">
        <v>13.5</v>
      </c>
      <c r="V63" s="103">
        <f>SUM(D63:U63)</f>
        <v>73625.164999999994</v>
      </c>
      <c r="W63" s="103">
        <f t="shared" si="1"/>
        <v>73625.164999999994</v>
      </c>
      <c r="Y63" s="98"/>
      <c r="Z63" s="98"/>
    </row>
    <row r="64" spans="1:26" ht="16.95" customHeight="1" x14ac:dyDescent="0.3">
      <c r="A64" s="109"/>
      <c r="B64" s="104" t="s">
        <v>230</v>
      </c>
      <c r="C64" s="105"/>
      <c r="D64" s="106">
        <v>4046.84</v>
      </c>
      <c r="E64" s="106">
        <v>3601.14</v>
      </c>
      <c r="F64" s="106">
        <v>8086.76</v>
      </c>
      <c r="G64" s="106">
        <v>0</v>
      </c>
      <c r="H64" s="106">
        <v>0</v>
      </c>
      <c r="I64" s="106">
        <v>80</v>
      </c>
      <c r="J64" s="107">
        <v>499.57</v>
      </c>
      <c r="K64" s="107">
        <v>79435.509999999995</v>
      </c>
      <c r="L64" s="107">
        <v>7372.62</v>
      </c>
      <c r="M64" s="106">
        <v>3456.13</v>
      </c>
      <c r="N64" s="106">
        <v>0</v>
      </c>
      <c r="O64" s="106">
        <v>1846.4</v>
      </c>
      <c r="P64" s="106">
        <v>7590.19</v>
      </c>
      <c r="Q64" s="106">
        <v>9749.0300000000007</v>
      </c>
      <c r="R64" s="106">
        <v>8.92</v>
      </c>
      <c r="S64" s="106">
        <v>26.13</v>
      </c>
      <c r="T64" s="106">
        <v>1</v>
      </c>
      <c r="U64" s="106">
        <v>16</v>
      </c>
      <c r="V64" s="108">
        <f>SUM(D64:U64)</f>
        <v>125816.23999999999</v>
      </c>
      <c r="W64" s="108">
        <f t="shared" si="1"/>
        <v>125816.23999999999</v>
      </c>
      <c r="Y64" s="98"/>
      <c r="Z64" s="98"/>
    </row>
    <row r="65" spans="1:35" ht="16.95" customHeight="1" x14ac:dyDescent="0.3">
      <c r="A65" s="257" t="s">
        <v>226</v>
      </c>
      <c r="B65" s="258"/>
      <c r="C65" s="259"/>
      <c r="D65" s="106">
        <v>301.94</v>
      </c>
      <c r="E65" s="106">
        <v>162.94999999999999</v>
      </c>
      <c r="F65" s="106">
        <v>2</v>
      </c>
      <c r="G65" s="106">
        <v>0</v>
      </c>
      <c r="H65" s="106">
        <v>0</v>
      </c>
      <c r="I65" s="106">
        <v>0</v>
      </c>
      <c r="J65" s="107">
        <v>24.53</v>
      </c>
      <c r="K65" s="107">
        <v>8172.81</v>
      </c>
      <c r="L65" s="107">
        <v>1332.74</v>
      </c>
      <c r="M65" s="106">
        <v>203</v>
      </c>
      <c r="N65" s="106">
        <v>0</v>
      </c>
      <c r="O65" s="106">
        <v>94.04</v>
      </c>
      <c r="P65" s="106">
        <v>40</v>
      </c>
      <c r="Q65" s="106">
        <v>6</v>
      </c>
      <c r="R65" s="106">
        <v>0</v>
      </c>
      <c r="S65" s="106">
        <v>0</v>
      </c>
      <c r="T65" s="106">
        <v>0</v>
      </c>
      <c r="U65" s="106">
        <v>0</v>
      </c>
      <c r="V65" s="108">
        <f>SUM(D65:U65)</f>
        <v>10340.01</v>
      </c>
      <c r="W65" s="108">
        <f t="shared" si="1"/>
        <v>10340.01</v>
      </c>
      <c r="Y65" s="98"/>
      <c r="Z65" s="98"/>
    </row>
    <row r="66" spans="1:35" s="99" customFormat="1" ht="34.950000000000003" customHeight="1" thickBot="1" x14ac:dyDescent="0.3">
      <c r="A66" s="115" t="s">
        <v>156</v>
      </c>
      <c r="B66" s="116"/>
      <c r="C66" s="117"/>
      <c r="D66" s="118">
        <f t="shared" ref="D66:V66" si="6">SUM(D8,D10,D38,D65)</f>
        <v>608241.23</v>
      </c>
      <c r="E66" s="118">
        <f t="shared" si="6"/>
        <v>665165.07999999996</v>
      </c>
      <c r="F66" s="118">
        <f t="shared" si="6"/>
        <v>554125.56000000006</v>
      </c>
      <c r="G66" s="118">
        <f t="shared" si="6"/>
        <v>526.83999999999992</v>
      </c>
      <c r="H66" s="118">
        <f t="shared" si="6"/>
        <v>157.16999999999999</v>
      </c>
      <c r="I66" s="118">
        <f t="shared" si="6"/>
        <v>16131.510000000002</v>
      </c>
      <c r="J66" s="119">
        <f t="shared" si="6"/>
        <v>163578.07999999999</v>
      </c>
      <c r="K66" s="119">
        <f t="shared" si="6"/>
        <v>16958264.619999997</v>
      </c>
      <c r="L66" s="119">
        <f t="shared" si="6"/>
        <v>1803086.28</v>
      </c>
      <c r="M66" s="118">
        <f t="shared" si="6"/>
        <v>451924.91000000003</v>
      </c>
      <c r="N66" s="118">
        <f t="shared" si="6"/>
        <v>378.93</v>
      </c>
      <c r="O66" s="118">
        <f t="shared" si="6"/>
        <v>242874.68000000002</v>
      </c>
      <c r="P66" s="118">
        <f t="shared" si="6"/>
        <v>1554635.27</v>
      </c>
      <c r="Q66" s="118">
        <f t="shared" si="6"/>
        <v>609827.29500000004</v>
      </c>
      <c r="R66" s="118">
        <f t="shared" si="6"/>
        <v>3637.1299999999997</v>
      </c>
      <c r="S66" s="118">
        <f t="shared" si="6"/>
        <v>8450.7000000000007</v>
      </c>
      <c r="T66" s="118">
        <f t="shared" si="6"/>
        <v>722.12</v>
      </c>
      <c r="U66" s="118">
        <f t="shared" si="6"/>
        <v>19070.109999999997</v>
      </c>
      <c r="V66" s="120">
        <f t="shared" si="6"/>
        <v>23660797.515000001</v>
      </c>
      <c r="W66" s="120">
        <f t="shared" si="1"/>
        <v>23660797.514999997</v>
      </c>
      <c r="X66" s="121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</row>
    <row r="67" spans="1:35" ht="15" customHeight="1" thickTop="1" x14ac:dyDescent="0.3">
      <c r="C67" s="6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1:35" ht="15" customHeight="1" x14ac:dyDescent="0.3">
      <c r="C68" s="6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1:35" ht="15" customHeight="1" x14ac:dyDescent="0.3">
      <c r="C69" s="6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1:35" ht="15" customHeight="1" x14ac:dyDescent="0.3">
      <c r="C70" s="6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1:35" ht="15" customHeight="1" x14ac:dyDescent="0.3">
      <c r="C71" s="6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1:35" ht="15" customHeight="1" x14ac:dyDescent="0.3">
      <c r="C72" s="6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1:35" ht="15" customHeight="1" x14ac:dyDescent="0.3">
      <c r="C73" s="6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1:35" ht="15" customHeight="1" x14ac:dyDescent="0.3">
      <c r="C74" s="6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1:35" ht="15" customHeight="1" x14ac:dyDescent="0.3">
      <c r="C75" s="6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1:35" ht="15" customHeight="1" x14ac:dyDescent="0.3">
      <c r="C76" s="6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1:35" ht="15" customHeight="1" x14ac:dyDescent="0.3">
      <c r="C77" s="6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1:35" ht="15" customHeight="1" x14ac:dyDescent="0.3">
      <c r="C78" s="6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1:35" ht="15" customHeight="1" x14ac:dyDescent="0.3">
      <c r="C79" s="6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1:35" ht="15" customHeight="1" x14ac:dyDescent="0.3">
      <c r="C80" s="6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3:23" ht="15" customHeight="1" x14ac:dyDescent="0.3">
      <c r="C81" s="6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3:23" ht="15" customHeight="1" x14ac:dyDescent="0.3">
      <c r="C82" s="6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3:23" ht="15" customHeight="1" x14ac:dyDescent="0.3">
      <c r="C83" s="6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3:23" ht="15" customHeight="1" x14ac:dyDescent="0.3">
      <c r="C84" s="6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3:23" ht="15" customHeight="1" x14ac:dyDescent="0.3">
      <c r="C85" s="6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3:23" ht="15" customHeight="1" x14ac:dyDescent="0.3">
      <c r="C86" s="6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3:23" ht="15" customHeight="1" x14ac:dyDescent="0.3">
      <c r="C87" s="6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3:23" ht="15" customHeight="1" x14ac:dyDescent="0.3">
      <c r="C88" s="6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3:23" ht="15" customHeight="1" x14ac:dyDescent="0.3">
      <c r="C89" s="6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3:23" ht="15" customHeight="1" x14ac:dyDescent="0.3">
      <c r="C90" s="6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3:23" ht="15" customHeight="1" x14ac:dyDescent="0.3">
      <c r="C91" s="6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3:23" ht="15" customHeight="1" x14ac:dyDescent="0.3">
      <c r="C92" s="6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3:23" ht="15" customHeight="1" x14ac:dyDescent="0.3">
      <c r="C93" s="6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3:23" ht="15" customHeight="1" x14ac:dyDescent="0.3">
      <c r="C94" s="6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3:23" ht="15" customHeight="1" x14ac:dyDescent="0.3">
      <c r="C95" s="6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3:23" ht="15" customHeight="1" x14ac:dyDescent="0.3">
      <c r="C96" s="6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</row>
    <row r="97" spans="3:23" ht="15" customHeight="1" x14ac:dyDescent="0.3">
      <c r="C97" s="6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</row>
    <row r="98" spans="3:23" ht="15" customHeight="1" x14ac:dyDescent="0.3">
      <c r="C98" s="6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</row>
    <row r="99" spans="3:23" ht="15" customHeight="1" x14ac:dyDescent="0.3">
      <c r="C99" s="6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</row>
    <row r="100" spans="3:23" ht="15" customHeight="1" x14ac:dyDescent="0.3">
      <c r="C100" s="6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</row>
    <row r="101" spans="3:23" ht="15" customHeight="1" x14ac:dyDescent="0.3">
      <c r="C101" s="6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</row>
    <row r="102" spans="3:23" ht="15" customHeight="1" x14ac:dyDescent="0.3">
      <c r="C102" s="6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</row>
    <row r="103" spans="3:23" ht="15" customHeight="1" x14ac:dyDescent="0.3">
      <c r="C103" s="6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</row>
    <row r="104" spans="3:23" ht="15" customHeight="1" x14ac:dyDescent="0.3">
      <c r="C104" s="6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</row>
    <row r="105" spans="3:23" ht="15" customHeight="1" x14ac:dyDescent="0.3">
      <c r="C105" s="6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</row>
    <row r="106" spans="3:23" ht="15" customHeight="1" x14ac:dyDescent="0.3">
      <c r="C106" s="6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</row>
    <row r="107" spans="3:23" ht="15" customHeight="1" x14ac:dyDescent="0.3">
      <c r="C107" s="6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</row>
    <row r="108" spans="3:23" ht="15" customHeight="1" x14ac:dyDescent="0.3">
      <c r="C108" s="6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</row>
    <row r="109" spans="3:23" ht="15" customHeight="1" x14ac:dyDescent="0.3">
      <c r="C109" s="6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</row>
    <row r="110" spans="3:23" ht="15" customHeight="1" x14ac:dyDescent="0.3">
      <c r="C110" s="6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3:23" ht="15" customHeight="1" x14ac:dyDescent="0.3">
      <c r="C111" s="6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3:23" ht="15" customHeight="1" x14ac:dyDescent="0.3">
      <c r="C112" s="6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</row>
    <row r="113" spans="3:23" x14ac:dyDescent="0.3">
      <c r="C113" s="6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</row>
    <row r="114" spans="3:23" x14ac:dyDescent="0.3">
      <c r="C114" s="6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</row>
    <row r="115" spans="3:23" x14ac:dyDescent="0.3">
      <c r="C115" s="6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</row>
    <row r="116" spans="3:23" x14ac:dyDescent="0.3">
      <c r="C116" s="6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</row>
    <row r="117" spans="3:23" x14ac:dyDescent="0.3">
      <c r="C117" s="6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</row>
    <row r="118" spans="3:23" x14ac:dyDescent="0.3">
      <c r="C118" s="6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</row>
    <row r="119" spans="3:23" x14ac:dyDescent="0.3">
      <c r="C119" s="6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</row>
    <row r="120" spans="3:23" x14ac:dyDescent="0.3">
      <c r="C120" s="6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</row>
    <row r="121" spans="3:23" x14ac:dyDescent="0.3">
      <c r="C121" s="6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</row>
    <row r="122" spans="3:23" x14ac:dyDescent="0.3">
      <c r="C122" s="6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</row>
    <row r="123" spans="3:23" x14ac:dyDescent="0.3">
      <c r="C123" s="6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</row>
    <row r="124" spans="3:23" x14ac:dyDescent="0.3">
      <c r="C124" s="6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</row>
    <row r="125" spans="3:23" x14ac:dyDescent="0.3">
      <c r="C125" s="6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</row>
    <row r="126" spans="3:23" x14ac:dyDescent="0.3">
      <c r="C126" s="6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</row>
    <row r="127" spans="3:23" x14ac:dyDescent="0.3">
      <c r="C127" s="6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</row>
    <row r="128" spans="3:23" x14ac:dyDescent="0.3">
      <c r="C128" s="6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</row>
    <row r="129" spans="3:23" x14ac:dyDescent="0.3">
      <c r="C129" s="6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</row>
    <row r="130" spans="3:23" x14ac:dyDescent="0.3">
      <c r="C130" s="6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</row>
    <row r="131" spans="3:23" x14ac:dyDescent="0.3">
      <c r="C131" s="6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</row>
    <row r="132" spans="3:23" x14ac:dyDescent="0.3">
      <c r="C132" s="6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</row>
    <row r="133" spans="3:23" x14ac:dyDescent="0.3">
      <c r="C133" s="6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</row>
    <row r="134" spans="3:23" x14ac:dyDescent="0.3">
      <c r="C134" s="6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</row>
    <row r="135" spans="3:23" x14ac:dyDescent="0.3">
      <c r="C135" s="6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</row>
    <row r="136" spans="3:23" x14ac:dyDescent="0.3">
      <c r="C136" s="6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</row>
    <row r="137" spans="3:23" x14ac:dyDescent="0.3">
      <c r="C137" s="6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</row>
    <row r="138" spans="3:23" x14ac:dyDescent="0.3">
      <c r="C138" s="6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</row>
    <row r="139" spans="3:23" x14ac:dyDescent="0.3">
      <c r="C139" s="6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</row>
    <row r="140" spans="3:23" x14ac:dyDescent="0.3">
      <c r="C140" s="6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</row>
    <row r="141" spans="3:23" x14ac:dyDescent="0.3">
      <c r="C141" s="6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3:23" x14ac:dyDescent="0.3">
      <c r="C142" s="6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</row>
    <row r="143" spans="3:23" x14ac:dyDescent="0.3">
      <c r="C143" s="6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</row>
    <row r="144" spans="3:23" x14ac:dyDescent="0.3">
      <c r="C144" s="6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</row>
    <row r="145" spans="3:23" x14ac:dyDescent="0.3">
      <c r="C145" s="6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</row>
    <row r="146" spans="3:23" x14ac:dyDescent="0.3">
      <c r="C146" s="6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</row>
    <row r="147" spans="3:23" x14ac:dyDescent="0.3">
      <c r="C147" s="6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</row>
    <row r="148" spans="3:23" x14ac:dyDescent="0.3">
      <c r="C148" s="6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</row>
    <row r="149" spans="3:23" x14ac:dyDescent="0.3">
      <c r="C149" s="6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</row>
    <row r="150" spans="3:23" x14ac:dyDescent="0.3">
      <c r="C150" s="6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</row>
    <row r="151" spans="3:23" x14ac:dyDescent="0.3">
      <c r="C151" s="6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</row>
    <row r="152" spans="3:23" x14ac:dyDescent="0.3">
      <c r="C152" s="6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</row>
    <row r="153" spans="3:23" x14ac:dyDescent="0.3">
      <c r="C153" s="6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</row>
    <row r="154" spans="3:23" x14ac:dyDescent="0.3">
      <c r="C154" s="6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</row>
    <row r="155" spans="3:23" x14ac:dyDescent="0.3">
      <c r="C155" s="6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</row>
    <row r="156" spans="3:23" x14ac:dyDescent="0.3">
      <c r="C156" s="6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</row>
    <row r="157" spans="3:23" x14ac:dyDescent="0.3">
      <c r="C157" s="6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</row>
    <row r="158" spans="3:23" x14ac:dyDescent="0.3">
      <c r="C158" s="6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</row>
    <row r="159" spans="3:23" x14ac:dyDescent="0.3">
      <c r="C159" s="6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</row>
    <row r="160" spans="3:23" x14ac:dyDescent="0.3">
      <c r="C160" s="6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</row>
    <row r="161" spans="3:23" x14ac:dyDescent="0.3">
      <c r="C161" s="6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</row>
    <row r="162" spans="3:23" x14ac:dyDescent="0.3">
      <c r="C162" s="6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</row>
    <row r="163" spans="3:23" x14ac:dyDescent="0.3">
      <c r="C163" s="6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</row>
    <row r="164" spans="3:23" x14ac:dyDescent="0.3">
      <c r="C164" s="6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</row>
    <row r="165" spans="3:23" x14ac:dyDescent="0.3">
      <c r="C165" s="6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</row>
    <row r="166" spans="3:23" x14ac:dyDescent="0.3">
      <c r="C166" s="6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</row>
    <row r="167" spans="3:23" x14ac:dyDescent="0.3">
      <c r="C167" s="6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</row>
    <row r="168" spans="3:23" x14ac:dyDescent="0.3">
      <c r="C168" s="6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</row>
    <row r="169" spans="3:23" x14ac:dyDescent="0.3">
      <c r="C169" s="6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</row>
    <row r="170" spans="3:23" x14ac:dyDescent="0.3">
      <c r="C170" s="6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</row>
    <row r="171" spans="3:23" x14ac:dyDescent="0.3">
      <c r="C171" s="6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</row>
    <row r="172" spans="3:23" x14ac:dyDescent="0.3">
      <c r="C172" s="6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</row>
    <row r="173" spans="3:23" x14ac:dyDescent="0.3">
      <c r="C173" s="6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</row>
    <row r="174" spans="3:23" x14ac:dyDescent="0.3">
      <c r="C174" s="6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</row>
    <row r="175" spans="3:23" x14ac:dyDescent="0.3">
      <c r="C175" s="6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</row>
    <row r="176" spans="3:23" x14ac:dyDescent="0.3">
      <c r="C176" s="6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</row>
    <row r="177" spans="3:23" x14ac:dyDescent="0.3">
      <c r="C177" s="6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</row>
    <row r="178" spans="3:23" x14ac:dyDescent="0.3">
      <c r="C178" s="6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</row>
    <row r="179" spans="3:23" x14ac:dyDescent="0.3">
      <c r="C179" s="6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</row>
    <row r="180" spans="3:23" x14ac:dyDescent="0.3">
      <c r="C180" s="6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</row>
    <row r="181" spans="3:23" x14ac:dyDescent="0.3">
      <c r="C181" s="6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</row>
    <row r="182" spans="3:23" x14ac:dyDescent="0.3">
      <c r="C182" s="6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</row>
    <row r="183" spans="3:23" x14ac:dyDescent="0.3">
      <c r="C183" s="6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</row>
    <row r="184" spans="3:23" x14ac:dyDescent="0.3">
      <c r="C184" s="6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</row>
    <row r="185" spans="3:23" x14ac:dyDescent="0.3">
      <c r="C185" s="6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</row>
    <row r="186" spans="3:23" x14ac:dyDescent="0.3">
      <c r="C186" s="6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</row>
    <row r="187" spans="3:23" x14ac:dyDescent="0.3">
      <c r="C187" s="6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</row>
    <row r="188" spans="3:23" x14ac:dyDescent="0.3">
      <c r="C188" s="6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</row>
    <row r="189" spans="3:23" x14ac:dyDescent="0.3">
      <c r="C189" s="6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</row>
    <row r="190" spans="3:23" x14ac:dyDescent="0.3">
      <c r="C190" s="6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</row>
    <row r="191" spans="3:23" x14ac:dyDescent="0.3">
      <c r="C191" s="6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</row>
    <row r="192" spans="3:23" x14ac:dyDescent="0.3">
      <c r="C192" s="6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</row>
    <row r="193" spans="3:23" x14ac:dyDescent="0.3">
      <c r="C193" s="6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</row>
    <row r="194" spans="3:23" x14ac:dyDescent="0.3">
      <c r="C194" s="6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</row>
    <row r="195" spans="3:23" x14ac:dyDescent="0.3">
      <c r="C195" s="6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</row>
    <row r="196" spans="3:23" x14ac:dyDescent="0.3">
      <c r="C196" s="6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</row>
    <row r="197" spans="3:23" x14ac:dyDescent="0.3">
      <c r="C197" s="6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</row>
    <row r="198" spans="3:23" x14ac:dyDescent="0.3">
      <c r="C198" s="6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</row>
    <row r="199" spans="3:23" x14ac:dyDescent="0.3">
      <c r="C199" s="6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</row>
    <row r="200" spans="3:23" x14ac:dyDescent="0.3">
      <c r="C200" s="6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</row>
    <row r="201" spans="3:23" x14ac:dyDescent="0.3">
      <c r="C201" s="6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</row>
    <row r="202" spans="3:23" x14ac:dyDescent="0.3">
      <c r="C202" s="6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</row>
    <row r="203" spans="3:23" x14ac:dyDescent="0.3">
      <c r="C203" s="6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</row>
    <row r="204" spans="3:23" x14ac:dyDescent="0.3">
      <c r="C204" s="6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</row>
    <row r="205" spans="3:23" x14ac:dyDescent="0.3">
      <c r="C205" s="6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</row>
    <row r="206" spans="3:23" x14ac:dyDescent="0.3">
      <c r="C206" s="6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</row>
    <row r="207" spans="3:23" x14ac:dyDescent="0.3">
      <c r="C207" s="6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</row>
    <row r="208" spans="3:23" x14ac:dyDescent="0.3">
      <c r="C208" s="6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</row>
    <row r="209" spans="3:23" x14ac:dyDescent="0.3">
      <c r="C209" s="6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</row>
    <row r="210" spans="3:23" x14ac:dyDescent="0.3">
      <c r="C210" s="6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</row>
    <row r="211" spans="3:23" x14ac:dyDescent="0.3">
      <c r="C211" s="6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</row>
    <row r="212" spans="3:23" x14ac:dyDescent="0.3">
      <c r="C212" s="6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</row>
    <row r="213" spans="3:23" x14ac:dyDescent="0.3">
      <c r="C213" s="6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</row>
    <row r="214" spans="3:23" x14ac:dyDescent="0.3">
      <c r="C214" s="6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</row>
    <row r="215" spans="3:23" x14ac:dyDescent="0.3">
      <c r="C215" s="6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</row>
    <row r="216" spans="3:23" x14ac:dyDescent="0.3">
      <c r="C216" s="6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</row>
    <row r="217" spans="3:23" x14ac:dyDescent="0.3">
      <c r="C217" s="6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</row>
    <row r="218" spans="3:23" x14ac:dyDescent="0.3">
      <c r="C218" s="6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</row>
    <row r="219" spans="3:23" x14ac:dyDescent="0.3">
      <c r="C219" s="6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</row>
    <row r="220" spans="3:23" x14ac:dyDescent="0.3">
      <c r="C220" s="6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</row>
    <row r="221" spans="3:23" x14ac:dyDescent="0.3">
      <c r="C221" s="6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</row>
    <row r="222" spans="3:23" x14ac:dyDescent="0.3">
      <c r="C222" s="6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</row>
    <row r="223" spans="3:23" x14ac:dyDescent="0.3">
      <c r="C223" s="6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</row>
    <row r="224" spans="3:23" x14ac:dyDescent="0.3">
      <c r="C224" s="6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</row>
    <row r="225" spans="3:23" x14ac:dyDescent="0.3">
      <c r="C225" s="6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</row>
    <row r="226" spans="3:23" x14ac:dyDescent="0.3">
      <c r="C226" s="6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</row>
    <row r="227" spans="3:23" x14ac:dyDescent="0.3">
      <c r="C227" s="6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</row>
    <row r="228" spans="3:23" x14ac:dyDescent="0.3">
      <c r="C228" s="6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</row>
    <row r="229" spans="3:23" x14ac:dyDescent="0.3">
      <c r="C229" s="6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</row>
    <row r="230" spans="3:23" x14ac:dyDescent="0.3">
      <c r="C230" s="6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</row>
    <row r="231" spans="3:23" x14ac:dyDescent="0.3">
      <c r="C231" s="6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</row>
    <row r="232" spans="3:23" x14ac:dyDescent="0.3">
      <c r="C232" s="6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</row>
    <row r="233" spans="3:23" x14ac:dyDescent="0.3">
      <c r="C233" s="6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</row>
    <row r="234" spans="3:23" x14ac:dyDescent="0.3">
      <c r="C234" s="6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</row>
    <row r="235" spans="3:23" x14ac:dyDescent="0.3">
      <c r="C235" s="6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</row>
    <row r="236" spans="3:23" x14ac:dyDescent="0.3">
      <c r="C236" s="6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</row>
    <row r="237" spans="3:23" x14ac:dyDescent="0.3">
      <c r="C237" s="6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</row>
    <row r="238" spans="3:23" x14ac:dyDescent="0.3">
      <c r="C238" s="6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</row>
    <row r="239" spans="3:23" x14ac:dyDescent="0.3">
      <c r="C239" s="6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</row>
    <row r="240" spans="3:23" x14ac:dyDescent="0.3">
      <c r="C240" s="6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</row>
    <row r="241" spans="3:23" x14ac:dyDescent="0.3">
      <c r="C241" s="6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</row>
    <row r="242" spans="3:23" x14ac:dyDescent="0.3">
      <c r="C242" s="6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</row>
    <row r="243" spans="3:23" x14ac:dyDescent="0.3">
      <c r="C243" s="6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</row>
    <row r="244" spans="3:23" x14ac:dyDescent="0.3">
      <c r="C244" s="6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</row>
    <row r="245" spans="3:23" x14ac:dyDescent="0.3">
      <c r="C245" s="6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</row>
    <row r="246" spans="3:23" x14ac:dyDescent="0.3">
      <c r="C246" s="6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</row>
    <row r="247" spans="3:23" x14ac:dyDescent="0.3">
      <c r="C247" s="6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</row>
    <row r="248" spans="3:23" x14ac:dyDescent="0.3">
      <c r="C248" s="6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</row>
  </sheetData>
  <mergeCells count="6">
    <mergeCell ref="A65:C65"/>
    <mergeCell ref="A4:C4"/>
    <mergeCell ref="A6:C7"/>
    <mergeCell ref="W6:W7"/>
    <mergeCell ref="A8:C8"/>
    <mergeCell ref="A10:C10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r:id="rId1"/>
  <headerFooter alignWithMargins="0"/>
  <colBreaks count="1" manualBreakCount="1">
    <brk id="11" min="1" max="7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256"/>
  <sheetViews>
    <sheetView zoomScale="53" zoomScaleNormal="53" zoomScaleSheetLayoutView="53" workbookViewId="0">
      <selection activeCell="K14" sqref="K14"/>
    </sheetView>
  </sheetViews>
  <sheetFormatPr baseColWidth="10" defaultColWidth="7.6640625" defaultRowHeight="17.399999999999999" x14ac:dyDescent="0.3"/>
  <cols>
    <col min="1" max="2" width="2.33203125" style="65" customWidth="1"/>
    <col min="3" max="3" width="33.88671875" style="66" customWidth="1"/>
    <col min="4" max="21" width="16.5546875" style="122" customWidth="1"/>
    <col min="22" max="22" width="16.5546875" style="122" hidden="1" customWidth="1"/>
    <col min="23" max="23" width="16.5546875" style="122" customWidth="1"/>
    <col min="24" max="24" width="12.6640625" style="45" customWidth="1"/>
    <col min="25" max="25" width="14.6640625" style="45" customWidth="1"/>
    <col min="26" max="34" width="12.6640625" style="45" customWidth="1"/>
    <col min="35" max="42" width="12.6640625" style="44" customWidth="1"/>
    <col min="43" max="16384" width="7.6640625" style="44"/>
  </cols>
  <sheetData>
    <row r="1" spans="1:34" s="68" customFormat="1" ht="30" customHeight="1" x14ac:dyDescent="0.4">
      <c r="A1" s="65"/>
      <c r="B1" s="65"/>
      <c r="C1" s="66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34" s="69" customFormat="1" ht="50.1" customHeight="1" x14ac:dyDescent="0.25">
      <c r="B2" s="70"/>
      <c r="C2" s="70"/>
      <c r="D2" s="70"/>
      <c r="E2" s="70"/>
      <c r="F2" s="70"/>
      <c r="G2" s="70"/>
      <c r="H2" s="70"/>
      <c r="I2" s="70"/>
      <c r="J2" s="70"/>
      <c r="K2" s="71" t="s">
        <v>205</v>
      </c>
      <c r="L2" s="72" t="s">
        <v>238</v>
      </c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4"/>
    </row>
    <row r="3" spans="1:34" s="79" customFormat="1" ht="12" customHeight="1" x14ac:dyDescent="0.4">
      <c r="A3" s="75"/>
      <c r="B3" s="76"/>
      <c r="C3" s="77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</row>
    <row r="4" spans="1:34" s="68" customFormat="1" ht="19.95" customHeight="1" x14ac:dyDescent="0.4">
      <c r="A4" s="260" t="s">
        <v>207</v>
      </c>
      <c r="B4" s="261"/>
      <c r="C4" s="261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</row>
    <row r="5" spans="1:34" s="68" customFormat="1" ht="3.6" customHeight="1" thickBot="1" x14ac:dyDescent="0.45">
      <c r="A5" s="66"/>
      <c r="B5" s="81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</row>
    <row r="6" spans="1:34" ht="29.4" customHeight="1" thickTop="1" x14ac:dyDescent="0.3">
      <c r="A6" s="262" t="s">
        <v>101</v>
      </c>
      <c r="B6" s="263"/>
      <c r="C6" s="264"/>
      <c r="D6" s="84"/>
      <c r="E6" s="85"/>
      <c r="F6" s="85"/>
      <c r="G6" s="85"/>
      <c r="H6" s="85"/>
      <c r="I6" s="85"/>
      <c r="J6" s="86"/>
      <c r="K6" s="87" t="s">
        <v>31</v>
      </c>
      <c r="L6" s="88" t="s">
        <v>102</v>
      </c>
      <c r="M6" s="89"/>
      <c r="N6" s="89"/>
      <c r="O6" s="89"/>
      <c r="P6" s="89"/>
      <c r="Q6" s="89"/>
      <c r="R6" s="89"/>
      <c r="S6" s="89"/>
      <c r="T6" s="89"/>
      <c r="U6" s="89"/>
      <c r="V6" s="27"/>
      <c r="W6" s="268" t="s">
        <v>2</v>
      </c>
      <c r="X6" s="90"/>
    </row>
    <row r="7" spans="1:34" s="94" customFormat="1" ht="27.6" customHeight="1" x14ac:dyDescent="0.35">
      <c r="A7" s="265"/>
      <c r="B7" s="266"/>
      <c r="C7" s="267"/>
      <c r="D7" s="91" t="s">
        <v>12</v>
      </c>
      <c r="E7" s="91" t="s">
        <v>13</v>
      </c>
      <c r="F7" s="91" t="s">
        <v>14</v>
      </c>
      <c r="G7" s="91" t="s">
        <v>15</v>
      </c>
      <c r="H7" s="91" t="s">
        <v>16</v>
      </c>
      <c r="I7" s="91" t="s">
        <v>17</v>
      </c>
      <c r="J7" s="91" t="s">
        <v>18</v>
      </c>
      <c r="K7" s="91" t="s">
        <v>19</v>
      </c>
      <c r="L7" s="91" t="s">
        <v>20</v>
      </c>
      <c r="M7" s="92" t="s">
        <v>21</v>
      </c>
      <c r="N7" s="92" t="s">
        <v>22</v>
      </c>
      <c r="O7" s="92" t="s">
        <v>23</v>
      </c>
      <c r="P7" s="91" t="s">
        <v>24</v>
      </c>
      <c r="Q7" s="92" t="s">
        <v>25</v>
      </c>
      <c r="R7" s="92" t="s">
        <v>26</v>
      </c>
      <c r="S7" s="91" t="s">
        <v>27</v>
      </c>
      <c r="T7" s="91" t="s">
        <v>28</v>
      </c>
      <c r="U7" s="91" t="s">
        <v>29</v>
      </c>
      <c r="V7" s="228" t="s">
        <v>233</v>
      </c>
      <c r="W7" s="269"/>
      <c r="X7" s="93"/>
      <c r="Y7" s="65"/>
      <c r="Z7" s="65"/>
      <c r="AA7" s="65"/>
      <c r="AB7" s="65"/>
      <c r="AC7" s="65"/>
      <c r="AD7" s="65"/>
      <c r="AE7" s="65"/>
      <c r="AF7" s="65"/>
      <c r="AG7" s="65"/>
      <c r="AH7" s="65"/>
    </row>
    <row r="8" spans="1:34" s="99" customFormat="1" ht="31.5" customHeight="1" x14ac:dyDescent="0.25">
      <c r="A8" s="257" t="s">
        <v>103</v>
      </c>
      <c r="B8" s="258"/>
      <c r="C8" s="259"/>
      <c r="D8" s="95">
        <v>49623.74</v>
      </c>
      <c r="E8" s="95">
        <v>56544.94</v>
      </c>
      <c r="F8" s="95">
        <v>78230.02</v>
      </c>
      <c r="G8" s="95">
        <v>369.22</v>
      </c>
      <c r="H8" s="95">
        <v>111.97</v>
      </c>
      <c r="I8" s="95">
        <v>5302.43</v>
      </c>
      <c r="J8" s="96">
        <v>12248.1</v>
      </c>
      <c r="K8" s="96">
        <v>3186101.16</v>
      </c>
      <c r="L8" s="96">
        <v>407275.13</v>
      </c>
      <c r="M8" s="95">
        <v>63153.88</v>
      </c>
      <c r="N8" s="95">
        <v>250.34</v>
      </c>
      <c r="O8" s="95">
        <v>37389.980000000003</v>
      </c>
      <c r="P8" s="95">
        <v>80205.55</v>
      </c>
      <c r="Q8" s="95">
        <v>3038.22</v>
      </c>
      <c r="R8" s="95">
        <v>2240.09</v>
      </c>
      <c r="S8" s="95">
        <v>78.739999999999995</v>
      </c>
      <c r="T8" s="95">
        <v>87.51</v>
      </c>
      <c r="U8" s="95">
        <v>8551.9500000000007</v>
      </c>
      <c r="V8" s="95">
        <f t="shared" ref="V8:W8" si="0">SUM(V9)</f>
        <v>0</v>
      </c>
      <c r="W8" s="97">
        <f t="shared" si="0"/>
        <v>3990802.9699999997</v>
      </c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</row>
    <row r="9" spans="1:34" ht="16.95" customHeight="1" x14ac:dyDescent="0.3">
      <c r="A9" s="93"/>
      <c r="C9" s="100" t="s">
        <v>104</v>
      </c>
      <c r="D9" s="101">
        <v>49623.74</v>
      </c>
      <c r="E9" s="101">
        <v>56544.94</v>
      </c>
      <c r="F9" s="101">
        <v>78230.02</v>
      </c>
      <c r="G9" s="101">
        <v>369.22</v>
      </c>
      <c r="H9" s="101">
        <v>111.97</v>
      </c>
      <c r="I9" s="101">
        <v>5302.43</v>
      </c>
      <c r="J9" s="102">
        <v>12248.1</v>
      </c>
      <c r="K9" s="102">
        <v>3186101.16</v>
      </c>
      <c r="L9" s="102">
        <v>407275.13</v>
      </c>
      <c r="M9" s="101">
        <v>63153.88</v>
      </c>
      <c r="N9" s="101">
        <v>250.34</v>
      </c>
      <c r="O9" s="101">
        <v>37389.980000000003</v>
      </c>
      <c r="P9" s="101">
        <v>80205.55</v>
      </c>
      <c r="Q9" s="101">
        <v>3038.22</v>
      </c>
      <c r="R9" s="101">
        <v>2240.09</v>
      </c>
      <c r="S9" s="101">
        <v>78.739999999999995</v>
      </c>
      <c r="T9" s="101">
        <v>87.51</v>
      </c>
      <c r="U9" s="101">
        <v>8551.9500000000007</v>
      </c>
      <c r="V9" s="101">
        <v>0</v>
      </c>
      <c r="W9" s="103">
        <f>SUM(D9:V9)</f>
        <v>3990802.9699999997</v>
      </c>
      <c r="Y9" s="98"/>
    </row>
    <row r="10" spans="1:34" s="99" customFormat="1" ht="27" customHeight="1" x14ac:dyDescent="0.25">
      <c r="A10" s="257" t="s">
        <v>105</v>
      </c>
      <c r="B10" s="258"/>
      <c r="C10" s="259"/>
      <c r="D10" s="95">
        <v>299387.53999999998</v>
      </c>
      <c r="E10" s="95">
        <v>378302.21</v>
      </c>
      <c r="F10" s="95">
        <v>69511.839999999997</v>
      </c>
      <c r="G10" s="95">
        <v>156.73000000000002</v>
      </c>
      <c r="H10" s="95">
        <v>81.42</v>
      </c>
      <c r="I10" s="95">
        <v>5353.5599999999995</v>
      </c>
      <c r="J10" s="96">
        <v>106755.15</v>
      </c>
      <c r="K10" s="96">
        <v>9002495.0800000019</v>
      </c>
      <c r="L10" s="96">
        <v>964599.69</v>
      </c>
      <c r="M10" s="95">
        <v>238544.90999999997</v>
      </c>
      <c r="N10" s="95">
        <v>113.67</v>
      </c>
      <c r="O10" s="95">
        <v>113053.48999999999</v>
      </c>
      <c r="P10" s="95">
        <v>655169.57000000007</v>
      </c>
      <c r="Q10" s="95">
        <v>34412.040000000008</v>
      </c>
      <c r="R10" s="95">
        <v>11297.13</v>
      </c>
      <c r="S10" s="95">
        <v>6387.68</v>
      </c>
      <c r="T10" s="95">
        <v>590.65</v>
      </c>
      <c r="U10" s="95">
        <v>6590.130000000001</v>
      </c>
      <c r="V10" s="95">
        <f t="shared" ref="V10:W10" si="1">SUM(V11,V16,V20,V25,V33)</f>
        <v>0</v>
      </c>
      <c r="W10" s="97">
        <f t="shared" si="1"/>
        <v>11892802.49</v>
      </c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</row>
    <row r="11" spans="1:34" ht="16.95" customHeight="1" x14ac:dyDescent="0.3">
      <c r="A11" s="93"/>
      <c r="B11" s="104" t="s">
        <v>106</v>
      </c>
      <c r="C11" s="105"/>
      <c r="D11" s="106">
        <v>81608.319999999992</v>
      </c>
      <c r="E11" s="106">
        <v>99024.790000000008</v>
      </c>
      <c r="F11" s="106">
        <v>23568.120000000003</v>
      </c>
      <c r="G11" s="106">
        <v>2</v>
      </c>
      <c r="H11" s="106">
        <v>15.110000000000001</v>
      </c>
      <c r="I11" s="106">
        <v>1189.21</v>
      </c>
      <c r="J11" s="107">
        <v>32575.059999999998</v>
      </c>
      <c r="K11" s="107">
        <v>2435999.9900000002</v>
      </c>
      <c r="L11" s="107">
        <v>285979.18</v>
      </c>
      <c r="M11" s="106">
        <v>66773.64</v>
      </c>
      <c r="N11" s="106">
        <v>0</v>
      </c>
      <c r="O11" s="106">
        <v>36111.479999999996</v>
      </c>
      <c r="P11" s="106">
        <v>138557.76000000001</v>
      </c>
      <c r="Q11" s="106">
        <v>9673.2350000000006</v>
      </c>
      <c r="R11" s="106">
        <v>3471.85</v>
      </c>
      <c r="S11" s="106">
        <v>2509.17</v>
      </c>
      <c r="T11" s="106">
        <v>134.28</v>
      </c>
      <c r="U11" s="106">
        <v>1225.49</v>
      </c>
      <c r="V11" s="106">
        <f t="shared" ref="V11" si="2">SUM(V12:V14)</f>
        <v>0</v>
      </c>
      <c r="W11" s="108">
        <f>SUM(W12:W14)</f>
        <v>3218418.6849999996</v>
      </c>
      <c r="Y11" s="98"/>
    </row>
    <row r="12" spans="1:34" ht="16.95" customHeight="1" x14ac:dyDescent="0.3">
      <c r="A12" s="109"/>
      <c r="B12" s="110"/>
      <c r="C12" s="105" t="s">
        <v>106</v>
      </c>
      <c r="D12" s="101">
        <v>45623.88</v>
      </c>
      <c r="E12" s="101">
        <v>51928.13</v>
      </c>
      <c r="F12" s="101">
        <v>15238.1</v>
      </c>
      <c r="G12" s="101">
        <v>0</v>
      </c>
      <c r="H12" s="101">
        <v>11.82</v>
      </c>
      <c r="I12" s="101">
        <v>557.4</v>
      </c>
      <c r="J12" s="102">
        <v>14455.12</v>
      </c>
      <c r="K12" s="102">
        <v>1397317.05</v>
      </c>
      <c r="L12" s="102">
        <v>175663.29</v>
      </c>
      <c r="M12" s="101">
        <v>36095.129999999997</v>
      </c>
      <c r="N12" s="101">
        <v>0</v>
      </c>
      <c r="O12" s="101">
        <v>20216.419999999998</v>
      </c>
      <c r="P12" s="101">
        <v>71683.8</v>
      </c>
      <c r="Q12" s="101">
        <v>3511.2750000000001</v>
      </c>
      <c r="R12" s="101">
        <v>2239.23</v>
      </c>
      <c r="S12" s="101">
        <v>626.84</v>
      </c>
      <c r="T12" s="101">
        <v>81.88</v>
      </c>
      <c r="U12" s="101">
        <v>1076.32</v>
      </c>
      <c r="V12" s="101">
        <v>0</v>
      </c>
      <c r="W12" s="103">
        <f t="shared" ref="W12:W14" si="3">SUM(D12:V12)</f>
        <v>1836325.6849999998</v>
      </c>
      <c r="Y12" s="98"/>
    </row>
    <row r="13" spans="1:34" ht="16.95" customHeight="1" x14ac:dyDescent="0.3">
      <c r="A13" s="109"/>
      <c r="B13" s="110"/>
      <c r="C13" s="105" t="s">
        <v>107</v>
      </c>
      <c r="D13" s="101">
        <v>15707.17</v>
      </c>
      <c r="E13" s="101">
        <v>19560.060000000001</v>
      </c>
      <c r="F13" s="101">
        <v>4720.03</v>
      </c>
      <c r="G13" s="101">
        <v>0</v>
      </c>
      <c r="H13" s="101">
        <v>2.2200000000000002</v>
      </c>
      <c r="I13" s="101">
        <v>196.49</v>
      </c>
      <c r="J13" s="102">
        <v>4677.2299999999996</v>
      </c>
      <c r="K13" s="102">
        <v>487255.36</v>
      </c>
      <c r="L13" s="102">
        <v>54208.29</v>
      </c>
      <c r="M13" s="101">
        <v>15203.94</v>
      </c>
      <c r="N13" s="101">
        <v>0</v>
      </c>
      <c r="O13" s="101">
        <v>7075.5</v>
      </c>
      <c r="P13" s="101">
        <v>24376.6</v>
      </c>
      <c r="Q13" s="101">
        <v>1599.9</v>
      </c>
      <c r="R13" s="101">
        <v>598.29999999999995</v>
      </c>
      <c r="S13" s="101">
        <v>178.08</v>
      </c>
      <c r="T13" s="101">
        <v>15.14</v>
      </c>
      <c r="U13" s="101">
        <v>45</v>
      </c>
      <c r="V13" s="101">
        <v>0</v>
      </c>
      <c r="W13" s="103">
        <f t="shared" si="3"/>
        <v>635419.30999999994</v>
      </c>
      <c r="Y13" s="98"/>
    </row>
    <row r="14" spans="1:34" ht="16.95" customHeight="1" x14ac:dyDescent="0.3">
      <c r="A14" s="109"/>
      <c r="B14" s="110"/>
      <c r="C14" s="105" t="s">
        <v>108</v>
      </c>
      <c r="D14" s="101">
        <v>20277.27</v>
      </c>
      <c r="E14" s="101">
        <v>27536.6</v>
      </c>
      <c r="F14" s="101">
        <v>3609.99</v>
      </c>
      <c r="G14" s="101">
        <v>2</v>
      </c>
      <c r="H14" s="101">
        <v>1.07</v>
      </c>
      <c r="I14" s="101">
        <v>435.32</v>
      </c>
      <c r="J14" s="102">
        <v>13442.71</v>
      </c>
      <c r="K14" s="102">
        <v>551427.57999999996</v>
      </c>
      <c r="L14" s="102">
        <v>56107.6</v>
      </c>
      <c r="M14" s="101">
        <v>15474.57</v>
      </c>
      <c r="N14" s="101">
        <v>0</v>
      </c>
      <c r="O14" s="101">
        <v>8819.56</v>
      </c>
      <c r="P14" s="101">
        <v>42497.36</v>
      </c>
      <c r="Q14" s="101">
        <v>4562.0600000000004</v>
      </c>
      <c r="R14" s="101">
        <v>634.32000000000005</v>
      </c>
      <c r="S14" s="101">
        <v>1704.25</v>
      </c>
      <c r="T14" s="101">
        <v>37.26</v>
      </c>
      <c r="U14" s="101">
        <v>104.17</v>
      </c>
      <c r="V14" s="101">
        <v>0</v>
      </c>
      <c r="W14" s="103">
        <f t="shared" si="3"/>
        <v>746673.69</v>
      </c>
      <c r="Y14" s="98"/>
    </row>
    <row r="15" spans="1:34" ht="5.25" customHeight="1" x14ac:dyDescent="0.3">
      <c r="A15" s="109"/>
      <c r="B15" s="110"/>
      <c r="C15" s="105"/>
      <c r="D15" s="101"/>
      <c r="E15" s="101"/>
      <c r="F15" s="101"/>
      <c r="G15" s="101"/>
      <c r="H15" s="101"/>
      <c r="I15" s="101"/>
      <c r="J15" s="102"/>
      <c r="K15" s="102"/>
      <c r="L15" s="102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3"/>
      <c r="Y15" s="98"/>
    </row>
    <row r="16" spans="1:34" ht="16.95" customHeight="1" x14ac:dyDescent="0.3">
      <c r="A16" s="109"/>
      <c r="B16" s="111" t="s">
        <v>109</v>
      </c>
      <c r="C16" s="105"/>
      <c r="D16" s="106">
        <v>44283.31</v>
      </c>
      <c r="E16" s="106">
        <v>52774.709999999992</v>
      </c>
      <c r="F16" s="106">
        <v>12026.73</v>
      </c>
      <c r="G16" s="106">
        <v>19</v>
      </c>
      <c r="H16" s="106">
        <v>34.729999999999997</v>
      </c>
      <c r="I16" s="106">
        <v>869.69</v>
      </c>
      <c r="J16" s="107">
        <v>12722.52</v>
      </c>
      <c r="K16" s="107">
        <v>1720776.4500000002</v>
      </c>
      <c r="L16" s="107">
        <v>166833.24</v>
      </c>
      <c r="M16" s="106">
        <v>46550.579999999994</v>
      </c>
      <c r="N16" s="106">
        <v>86.5</v>
      </c>
      <c r="O16" s="106">
        <v>24994.7</v>
      </c>
      <c r="P16" s="106">
        <v>61155.409999999996</v>
      </c>
      <c r="Q16" s="106">
        <v>3094.415</v>
      </c>
      <c r="R16" s="106">
        <v>2451.33</v>
      </c>
      <c r="S16" s="106">
        <v>237.10000000000002</v>
      </c>
      <c r="T16" s="106">
        <v>72.31</v>
      </c>
      <c r="U16" s="106">
        <v>183.2</v>
      </c>
      <c r="V16" s="106">
        <f t="shared" ref="V16" si="4">SUM(V17:V18)</f>
        <v>0</v>
      </c>
      <c r="W16" s="108">
        <f>SUM(W17:W18)</f>
        <v>2149165.9249999998</v>
      </c>
      <c r="Y16" s="98"/>
    </row>
    <row r="17" spans="1:25" ht="16.95" customHeight="1" x14ac:dyDescent="0.3">
      <c r="A17" s="109"/>
      <c r="B17" s="110"/>
      <c r="C17" s="105" t="s">
        <v>110</v>
      </c>
      <c r="D17" s="101">
        <v>30842.1</v>
      </c>
      <c r="E17" s="101">
        <v>35794.769999999997</v>
      </c>
      <c r="F17" s="101">
        <v>10321.19</v>
      </c>
      <c r="G17" s="101">
        <v>14</v>
      </c>
      <c r="H17" s="101">
        <v>34.729999999999997</v>
      </c>
      <c r="I17" s="101">
        <v>331.43</v>
      </c>
      <c r="J17" s="102">
        <v>8527.74</v>
      </c>
      <c r="K17" s="102">
        <v>1204689.0900000001</v>
      </c>
      <c r="L17" s="102">
        <v>105800.99</v>
      </c>
      <c r="M17" s="101">
        <v>35334.589999999997</v>
      </c>
      <c r="N17" s="101">
        <v>21</v>
      </c>
      <c r="O17" s="101">
        <v>19840.86</v>
      </c>
      <c r="P17" s="101">
        <v>43047.06</v>
      </c>
      <c r="Q17" s="101">
        <v>1834</v>
      </c>
      <c r="R17" s="101">
        <v>1735.95</v>
      </c>
      <c r="S17" s="101">
        <v>156.77000000000001</v>
      </c>
      <c r="T17" s="101">
        <v>39.450000000000003</v>
      </c>
      <c r="U17" s="101">
        <v>98</v>
      </c>
      <c r="V17" s="101">
        <v>0</v>
      </c>
      <c r="W17" s="103">
        <f t="shared" ref="W17:W18" si="5">SUM(D17:V17)</f>
        <v>1498463.7200000002</v>
      </c>
      <c r="Y17" s="98"/>
    </row>
    <row r="18" spans="1:25" ht="16.95" customHeight="1" x14ac:dyDescent="0.3">
      <c r="A18" s="109"/>
      <c r="B18" s="110"/>
      <c r="C18" s="105" t="s">
        <v>111</v>
      </c>
      <c r="D18" s="101">
        <v>13441.21</v>
      </c>
      <c r="E18" s="101">
        <v>16979.939999999999</v>
      </c>
      <c r="F18" s="101">
        <v>1705.54</v>
      </c>
      <c r="G18" s="101">
        <v>5</v>
      </c>
      <c r="H18" s="101">
        <v>0</v>
      </c>
      <c r="I18" s="101">
        <v>538.26</v>
      </c>
      <c r="J18" s="102">
        <v>4194.78</v>
      </c>
      <c r="K18" s="102">
        <v>516087.36</v>
      </c>
      <c r="L18" s="102">
        <v>61032.25</v>
      </c>
      <c r="M18" s="101">
        <v>11215.99</v>
      </c>
      <c r="N18" s="101">
        <v>65.5</v>
      </c>
      <c r="O18" s="101">
        <v>5153.84</v>
      </c>
      <c r="P18" s="101">
        <v>18108.349999999999</v>
      </c>
      <c r="Q18" s="101">
        <v>1260.415</v>
      </c>
      <c r="R18" s="101">
        <v>715.38</v>
      </c>
      <c r="S18" s="101">
        <v>80.33</v>
      </c>
      <c r="T18" s="101">
        <v>32.86</v>
      </c>
      <c r="U18" s="101">
        <v>85.2</v>
      </c>
      <c r="V18" s="101">
        <v>0</v>
      </c>
      <c r="W18" s="103">
        <f t="shared" si="5"/>
        <v>650702.20499999984</v>
      </c>
      <c r="Y18" s="98"/>
    </row>
    <row r="19" spans="1:25" ht="5.25" customHeight="1" x14ac:dyDescent="0.3">
      <c r="A19" s="109"/>
      <c r="B19" s="110"/>
      <c r="C19" s="105"/>
      <c r="D19" s="101"/>
      <c r="E19" s="101"/>
      <c r="F19" s="101"/>
      <c r="G19" s="101"/>
      <c r="H19" s="101"/>
      <c r="I19" s="101"/>
      <c r="J19" s="102"/>
      <c r="K19" s="102"/>
      <c r="L19" s="102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3"/>
      <c r="Y19" s="98"/>
    </row>
    <row r="20" spans="1:25" ht="16.95" customHeight="1" x14ac:dyDescent="0.3">
      <c r="A20" s="93"/>
      <c r="B20" s="104" t="s">
        <v>112</v>
      </c>
      <c r="C20" s="105"/>
      <c r="D20" s="106">
        <v>49336.92</v>
      </c>
      <c r="E20" s="106">
        <v>68105.510000000009</v>
      </c>
      <c r="F20" s="106">
        <v>9352.9599999999991</v>
      </c>
      <c r="G20" s="106">
        <v>18.079999999999998</v>
      </c>
      <c r="H20" s="106">
        <v>0</v>
      </c>
      <c r="I20" s="106">
        <v>662.83999999999992</v>
      </c>
      <c r="J20" s="107">
        <v>15693.500000000002</v>
      </c>
      <c r="K20" s="107">
        <v>1414828.04</v>
      </c>
      <c r="L20" s="107">
        <v>118095.33</v>
      </c>
      <c r="M20" s="106">
        <v>32468.079999999998</v>
      </c>
      <c r="N20" s="106">
        <v>1</v>
      </c>
      <c r="O20" s="106">
        <v>17795.150000000001</v>
      </c>
      <c r="P20" s="106">
        <v>97813.680000000008</v>
      </c>
      <c r="Q20" s="106">
        <v>9191.9950000000008</v>
      </c>
      <c r="R20" s="106">
        <v>1060.0700000000002</v>
      </c>
      <c r="S20" s="106">
        <v>265.56</v>
      </c>
      <c r="T20" s="106">
        <v>130.6</v>
      </c>
      <c r="U20" s="106">
        <v>394.07</v>
      </c>
      <c r="V20" s="106">
        <f t="shared" ref="V20:W20" si="6">SUM(V21:V23)</f>
        <v>0</v>
      </c>
      <c r="W20" s="108">
        <f t="shared" si="6"/>
        <v>1835213.3850000002</v>
      </c>
      <c r="Y20" s="98"/>
    </row>
    <row r="21" spans="1:25" ht="16.95" customHeight="1" x14ac:dyDescent="0.3">
      <c r="A21" s="109"/>
      <c r="B21" s="110"/>
      <c r="C21" s="105" t="s">
        <v>113</v>
      </c>
      <c r="D21" s="101">
        <v>30279.52</v>
      </c>
      <c r="E21" s="101">
        <v>40937.94</v>
      </c>
      <c r="F21" s="101">
        <v>5901.16</v>
      </c>
      <c r="G21" s="101">
        <v>14</v>
      </c>
      <c r="H21" s="101">
        <v>0</v>
      </c>
      <c r="I21" s="101">
        <v>445.65</v>
      </c>
      <c r="J21" s="102">
        <v>9637.7900000000009</v>
      </c>
      <c r="K21" s="102">
        <v>923020.53</v>
      </c>
      <c r="L21" s="102">
        <v>81712.639999999999</v>
      </c>
      <c r="M21" s="101">
        <v>18798.98</v>
      </c>
      <c r="N21" s="101">
        <v>1</v>
      </c>
      <c r="O21" s="101">
        <v>10322.48</v>
      </c>
      <c r="P21" s="101">
        <v>51775.37</v>
      </c>
      <c r="Q21" s="101">
        <v>3935.5949999999998</v>
      </c>
      <c r="R21" s="101">
        <v>701.83</v>
      </c>
      <c r="S21" s="101">
        <v>147.80000000000001</v>
      </c>
      <c r="T21" s="101">
        <v>76.760000000000005</v>
      </c>
      <c r="U21" s="101">
        <v>384.07</v>
      </c>
      <c r="V21" s="101">
        <v>0</v>
      </c>
      <c r="W21" s="103">
        <f t="shared" ref="W21:W23" si="7">SUM(D21:V21)</f>
        <v>1178093.1150000002</v>
      </c>
      <c r="Y21" s="98"/>
    </row>
    <row r="22" spans="1:25" ht="16.95" customHeight="1" x14ac:dyDescent="0.3">
      <c r="A22" s="109"/>
      <c r="B22" s="110"/>
      <c r="C22" s="105" t="s">
        <v>114</v>
      </c>
      <c r="D22" s="101">
        <v>10602.76</v>
      </c>
      <c r="E22" s="101">
        <v>14970.4</v>
      </c>
      <c r="F22" s="101">
        <v>2517.66</v>
      </c>
      <c r="G22" s="101">
        <v>3.25</v>
      </c>
      <c r="H22" s="101">
        <v>0</v>
      </c>
      <c r="I22" s="101">
        <v>100.5</v>
      </c>
      <c r="J22" s="102">
        <v>3371.45</v>
      </c>
      <c r="K22" s="102">
        <v>255622.29</v>
      </c>
      <c r="L22" s="102">
        <v>20382.03</v>
      </c>
      <c r="M22" s="101">
        <v>8000.03</v>
      </c>
      <c r="N22" s="101">
        <v>0</v>
      </c>
      <c r="O22" s="101">
        <v>3235.88</v>
      </c>
      <c r="P22" s="101">
        <v>33371.4</v>
      </c>
      <c r="Q22" s="101">
        <v>3048.335</v>
      </c>
      <c r="R22" s="101">
        <v>195.72</v>
      </c>
      <c r="S22" s="101">
        <v>117.76</v>
      </c>
      <c r="T22" s="101">
        <v>42.17</v>
      </c>
      <c r="U22" s="101">
        <v>0</v>
      </c>
      <c r="V22" s="101">
        <v>0</v>
      </c>
      <c r="W22" s="103">
        <f t="shared" si="7"/>
        <v>355581.63500000001</v>
      </c>
      <c r="Y22" s="98"/>
    </row>
    <row r="23" spans="1:25" ht="16.95" customHeight="1" x14ac:dyDescent="0.3">
      <c r="A23" s="109"/>
      <c r="B23" s="110"/>
      <c r="C23" s="105" t="s">
        <v>115</v>
      </c>
      <c r="D23" s="101">
        <v>8454.64</v>
      </c>
      <c r="E23" s="101">
        <v>12197.17</v>
      </c>
      <c r="F23" s="101">
        <v>934.14</v>
      </c>
      <c r="G23" s="101">
        <v>0.83</v>
      </c>
      <c r="H23" s="101">
        <v>0</v>
      </c>
      <c r="I23" s="101">
        <v>116.69</v>
      </c>
      <c r="J23" s="102">
        <v>2684.26</v>
      </c>
      <c r="K23" s="102">
        <v>236185.22</v>
      </c>
      <c r="L23" s="102">
        <v>16000.66</v>
      </c>
      <c r="M23" s="101">
        <v>5669.07</v>
      </c>
      <c r="N23" s="101">
        <v>0</v>
      </c>
      <c r="O23" s="101">
        <v>4236.79</v>
      </c>
      <c r="P23" s="101">
        <v>12666.91</v>
      </c>
      <c r="Q23" s="101">
        <v>2208.0650000000001</v>
      </c>
      <c r="R23" s="101">
        <v>162.52000000000001</v>
      </c>
      <c r="S23" s="101">
        <v>0</v>
      </c>
      <c r="T23" s="101">
        <v>11.67</v>
      </c>
      <c r="U23" s="101">
        <v>10</v>
      </c>
      <c r="V23" s="101">
        <v>0</v>
      </c>
      <c r="W23" s="103">
        <f t="shared" si="7"/>
        <v>301538.63499999995</v>
      </c>
      <c r="Y23" s="98"/>
    </row>
    <row r="24" spans="1:25" ht="5.25" customHeight="1" x14ac:dyDescent="0.3">
      <c r="A24" s="109"/>
      <c r="B24" s="110"/>
      <c r="C24" s="105"/>
      <c r="D24" s="101"/>
      <c r="E24" s="101"/>
      <c r="F24" s="101"/>
      <c r="G24" s="101"/>
      <c r="H24" s="101"/>
      <c r="I24" s="101"/>
      <c r="J24" s="102"/>
      <c r="K24" s="102"/>
      <c r="L24" s="102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3"/>
      <c r="Y24" s="98"/>
    </row>
    <row r="25" spans="1:25" ht="16.95" customHeight="1" x14ac:dyDescent="0.3">
      <c r="A25" s="93"/>
      <c r="B25" s="104" t="s">
        <v>116</v>
      </c>
      <c r="C25" s="105"/>
      <c r="D25" s="106">
        <v>65530.990000000005</v>
      </c>
      <c r="E25" s="106">
        <v>83113.279999999999</v>
      </c>
      <c r="F25" s="106">
        <v>16315.77</v>
      </c>
      <c r="G25" s="106">
        <v>2.25</v>
      </c>
      <c r="H25" s="106">
        <v>19.43</v>
      </c>
      <c r="I25" s="106">
        <v>1380.8200000000002</v>
      </c>
      <c r="J25" s="107">
        <v>24655.79</v>
      </c>
      <c r="K25" s="107">
        <v>1976556.3000000003</v>
      </c>
      <c r="L25" s="107">
        <v>213140.46000000002</v>
      </c>
      <c r="M25" s="106">
        <v>49846.55</v>
      </c>
      <c r="N25" s="106">
        <v>25.17</v>
      </c>
      <c r="O25" s="106">
        <v>18914.82</v>
      </c>
      <c r="P25" s="106">
        <v>129765.85</v>
      </c>
      <c r="Q25" s="106">
        <v>7276.41</v>
      </c>
      <c r="R25" s="106">
        <v>2400.33</v>
      </c>
      <c r="S25" s="106">
        <v>1766.0300000000002</v>
      </c>
      <c r="T25" s="106">
        <v>154.38</v>
      </c>
      <c r="U25" s="106">
        <v>4545.4800000000005</v>
      </c>
      <c r="V25" s="106">
        <f t="shared" ref="V25:W25" si="8">SUM(V26:V31)</f>
        <v>0</v>
      </c>
      <c r="W25" s="108">
        <f t="shared" si="8"/>
        <v>2595410.1100000003</v>
      </c>
      <c r="Y25" s="98"/>
    </row>
    <row r="26" spans="1:25" ht="16.95" customHeight="1" x14ac:dyDescent="0.3">
      <c r="A26" s="109"/>
      <c r="B26" s="110"/>
      <c r="C26" s="105" t="s">
        <v>117</v>
      </c>
      <c r="D26" s="101">
        <v>7594.87</v>
      </c>
      <c r="E26" s="101">
        <v>9096.32</v>
      </c>
      <c r="F26" s="101">
        <v>1156.25</v>
      </c>
      <c r="G26" s="101">
        <v>0</v>
      </c>
      <c r="H26" s="101">
        <v>10</v>
      </c>
      <c r="I26" s="101">
        <v>236</v>
      </c>
      <c r="J26" s="102">
        <v>2378.6</v>
      </c>
      <c r="K26" s="102">
        <v>264410.74</v>
      </c>
      <c r="L26" s="102">
        <v>24230.2</v>
      </c>
      <c r="M26" s="101">
        <v>6057.18</v>
      </c>
      <c r="N26" s="101">
        <v>0</v>
      </c>
      <c r="O26" s="101">
        <v>2079.3000000000002</v>
      </c>
      <c r="P26" s="101">
        <v>14388.2</v>
      </c>
      <c r="Q26" s="101">
        <v>523.74</v>
      </c>
      <c r="R26" s="101">
        <v>287.63</v>
      </c>
      <c r="S26" s="101">
        <v>119.09</v>
      </c>
      <c r="T26" s="101">
        <v>12.96</v>
      </c>
      <c r="U26" s="101">
        <v>18.5</v>
      </c>
      <c r="V26" s="101">
        <v>0</v>
      </c>
      <c r="W26" s="103">
        <f t="shared" ref="W26:W31" si="9">SUM(D26:V26)</f>
        <v>332599.58</v>
      </c>
      <c r="Y26" s="98"/>
    </row>
    <row r="27" spans="1:25" ht="16.95" customHeight="1" x14ac:dyDescent="0.3">
      <c r="A27" s="109"/>
      <c r="B27" s="110"/>
      <c r="C27" s="105" t="s">
        <v>118</v>
      </c>
      <c r="D27" s="101">
        <v>6756.03</v>
      </c>
      <c r="E27" s="101">
        <v>8802.43</v>
      </c>
      <c r="F27" s="101">
        <v>928.47</v>
      </c>
      <c r="G27" s="101">
        <v>0</v>
      </c>
      <c r="H27" s="101">
        <v>0</v>
      </c>
      <c r="I27" s="101">
        <v>85.16</v>
      </c>
      <c r="J27" s="102">
        <v>1930.05</v>
      </c>
      <c r="K27" s="102">
        <v>153810.29999999999</v>
      </c>
      <c r="L27" s="102">
        <v>17267.5</v>
      </c>
      <c r="M27" s="101">
        <v>5165.1099999999997</v>
      </c>
      <c r="N27" s="101">
        <v>0</v>
      </c>
      <c r="O27" s="101">
        <v>1484.81</v>
      </c>
      <c r="P27" s="101">
        <v>13843.1</v>
      </c>
      <c r="Q27" s="101">
        <v>916.745</v>
      </c>
      <c r="R27" s="101">
        <v>201.19</v>
      </c>
      <c r="S27" s="101">
        <v>148.38</v>
      </c>
      <c r="T27" s="101">
        <v>9.6999999999999993</v>
      </c>
      <c r="U27" s="101">
        <v>1</v>
      </c>
      <c r="V27" s="101">
        <v>0</v>
      </c>
      <c r="W27" s="103">
        <f t="shared" si="9"/>
        <v>211349.97500000001</v>
      </c>
      <c r="Y27" s="98"/>
    </row>
    <row r="28" spans="1:25" ht="16.95" customHeight="1" x14ac:dyDescent="0.3">
      <c r="A28" s="109"/>
      <c r="B28" s="110"/>
      <c r="C28" s="105" t="s">
        <v>119</v>
      </c>
      <c r="D28" s="101">
        <v>2863.59</v>
      </c>
      <c r="E28" s="101">
        <v>3985.14</v>
      </c>
      <c r="F28" s="101">
        <v>808.53</v>
      </c>
      <c r="G28" s="101">
        <v>0</v>
      </c>
      <c r="H28" s="101">
        <v>1.68</v>
      </c>
      <c r="I28" s="101">
        <v>99.14</v>
      </c>
      <c r="J28" s="102">
        <v>917.6</v>
      </c>
      <c r="K28" s="102">
        <v>65996.28</v>
      </c>
      <c r="L28" s="102">
        <v>7575.36</v>
      </c>
      <c r="M28" s="101">
        <v>1859.61</v>
      </c>
      <c r="N28" s="101">
        <v>1.67</v>
      </c>
      <c r="O28" s="101">
        <v>381.49</v>
      </c>
      <c r="P28" s="101">
        <v>6046.36</v>
      </c>
      <c r="Q28" s="101">
        <v>121.67</v>
      </c>
      <c r="R28" s="101">
        <v>141.65</v>
      </c>
      <c r="S28" s="101">
        <v>23.01</v>
      </c>
      <c r="T28" s="101">
        <v>6.6</v>
      </c>
      <c r="U28" s="101">
        <v>6</v>
      </c>
      <c r="V28" s="101">
        <v>0</v>
      </c>
      <c r="W28" s="103">
        <f t="shared" si="9"/>
        <v>90835.37999999999</v>
      </c>
      <c r="Y28" s="98"/>
    </row>
    <row r="29" spans="1:25" ht="16.95" customHeight="1" x14ac:dyDescent="0.3">
      <c r="A29" s="109"/>
      <c r="B29" s="110"/>
      <c r="C29" s="105" t="s">
        <v>120</v>
      </c>
      <c r="D29" s="101">
        <v>32730</v>
      </c>
      <c r="E29" s="101">
        <v>40965.35</v>
      </c>
      <c r="F29" s="101">
        <v>11032.43</v>
      </c>
      <c r="G29" s="101">
        <v>0</v>
      </c>
      <c r="H29" s="101">
        <v>7.75</v>
      </c>
      <c r="I29" s="101">
        <v>844.64</v>
      </c>
      <c r="J29" s="102">
        <v>13988.02</v>
      </c>
      <c r="K29" s="102">
        <v>1039094.03</v>
      </c>
      <c r="L29" s="102">
        <v>121729.2</v>
      </c>
      <c r="M29" s="101">
        <v>23687.759999999998</v>
      </c>
      <c r="N29" s="101">
        <v>23.5</v>
      </c>
      <c r="O29" s="101">
        <v>10377.200000000001</v>
      </c>
      <c r="P29" s="101">
        <v>51062.92</v>
      </c>
      <c r="Q29" s="101">
        <v>3518.35</v>
      </c>
      <c r="R29" s="101">
        <v>1222.3599999999999</v>
      </c>
      <c r="S29" s="101">
        <v>989.69</v>
      </c>
      <c r="T29" s="101">
        <v>103.92</v>
      </c>
      <c r="U29" s="101">
        <v>4479.59</v>
      </c>
      <c r="V29" s="101">
        <v>0</v>
      </c>
      <c r="W29" s="103">
        <f t="shared" si="9"/>
        <v>1355856.71</v>
      </c>
      <c r="Y29" s="98"/>
    </row>
    <row r="30" spans="1:25" ht="16.95" customHeight="1" x14ac:dyDescent="0.3">
      <c r="A30" s="109"/>
      <c r="B30" s="110"/>
      <c r="C30" s="105" t="s">
        <v>121</v>
      </c>
      <c r="D30" s="101">
        <v>4311.55</v>
      </c>
      <c r="E30" s="101">
        <v>5920.03</v>
      </c>
      <c r="F30" s="101">
        <v>563.82000000000005</v>
      </c>
      <c r="G30" s="101">
        <v>2.25</v>
      </c>
      <c r="H30" s="101">
        <v>0</v>
      </c>
      <c r="I30" s="101">
        <v>20.63</v>
      </c>
      <c r="J30" s="102">
        <v>1397.94</v>
      </c>
      <c r="K30" s="102">
        <v>116146.34</v>
      </c>
      <c r="L30" s="102">
        <v>11168.94</v>
      </c>
      <c r="M30" s="101">
        <v>3910.26</v>
      </c>
      <c r="N30" s="101">
        <v>0</v>
      </c>
      <c r="O30" s="101">
        <v>967.72</v>
      </c>
      <c r="P30" s="101">
        <v>17998.310000000001</v>
      </c>
      <c r="Q30" s="101">
        <v>338.8</v>
      </c>
      <c r="R30" s="101">
        <v>117.3</v>
      </c>
      <c r="S30" s="101">
        <v>152.96</v>
      </c>
      <c r="T30" s="101">
        <v>4</v>
      </c>
      <c r="U30" s="101">
        <v>10</v>
      </c>
      <c r="V30" s="101">
        <v>0</v>
      </c>
      <c r="W30" s="103">
        <f t="shared" si="9"/>
        <v>163030.84999999998</v>
      </c>
      <c r="Y30" s="98"/>
    </row>
    <row r="31" spans="1:25" ht="16.95" customHeight="1" x14ac:dyDescent="0.3">
      <c r="A31" s="109"/>
      <c r="B31" s="110"/>
      <c r="C31" s="105" t="s">
        <v>122</v>
      </c>
      <c r="D31" s="101">
        <v>11274.95</v>
      </c>
      <c r="E31" s="101">
        <v>14344.01</v>
      </c>
      <c r="F31" s="101">
        <v>1826.27</v>
      </c>
      <c r="G31" s="101">
        <v>0</v>
      </c>
      <c r="H31" s="101">
        <v>0</v>
      </c>
      <c r="I31" s="101">
        <v>95.25</v>
      </c>
      <c r="J31" s="102">
        <v>4043.58</v>
      </c>
      <c r="K31" s="102">
        <v>337098.61</v>
      </c>
      <c r="L31" s="102">
        <v>31169.26</v>
      </c>
      <c r="M31" s="101">
        <v>9166.6299999999992</v>
      </c>
      <c r="N31" s="101">
        <v>0</v>
      </c>
      <c r="O31" s="101">
        <v>3624.3</v>
      </c>
      <c r="P31" s="101">
        <v>26426.959999999999</v>
      </c>
      <c r="Q31" s="101">
        <v>1857.105</v>
      </c>
      <c r="R31" s="101">
        <v>430.2</v>
      </c>
      <c r="S31" s="101">
        <v>332.9</v>
      </c>
      <c r="T31" s="101">
        <v>17.2</v>
      </c>
      <c r="U31" s="101">
        <v>30.39</v>
      </c>
      <c r="V31" s="101">
        <v>0</v>
      </c>
      <c r="W31" s="103">
        <f t="shared" si="9"/>
        <v>441737.61500000005</v>
      </c>
      <c r="Y31" s="98"/>
    </row>
    <row r="32" spans="1:25" ht="5.25" customHeight="1" x14ac:dyDescent="0.3">
      <c r="A32" s="109"/>
      <c r="B32" s="110"/>
      <c r="C32" s="105"/>
      <c r="D32" s="101"/>
      <c r="E32" s="101"/>
      <c r="F32" s="101"/>
      <c r="G32" s="101"/>
      <c r="H32" s="101"/>
      <c r="I32" s="101"/>
      <c r="J32" s="102"/>
      <c r="K32" s="102"/>
      <c r="L32" s="102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3"/>
      <c r="Y32" s="98"/>
    </row>
    <row r="33" spans="1:34" ht="16.95" customHeight="1" x14ac:dyDescent="0.3">
      <c r="A33" s="93"/>
      <c r="B33" s="104" t="s">
        <v>123</v>
      </c>
      <c r="C33" s="105"/>
      <c r="D33" s="106">
        <v>58628.000000000007</v>
      </c>
      <c r="E33" s="106">
        <v>75283.92</v>
      </c>
      <c r="F33" s="106">
        <v>8248.26</v>
      </c>
      <c r="G33" s="106">
        <v>115.4</v>
      </c>
      <c r="H33" s="106">
        <v>12.15</v>
      </c>
      <c r="I33" s="106">
        <v>1251</v>
      </c>
      <c r="J33" s="107">
        <v>21108.280000000002</v>
      </c>
      <c r="K33" s="107">
        <v>1454334.3</v>
      </c>
      <c r="L33" s="107">
        <v>180551.48</v>
      </c>
      <c r="M33" s="106">
        <v>42906.06</v>
      </c>
      <c r="N33" s="106">
        <v>1</v>
      </c>
      <c r="O33" s="106">
        <v>15237.34</v>
      </c>
      <c r="P33" s="106">
        <v>227876.87</v>
      </c>
      <c r="Q33" s="106">
        <v>5175.9850000000006</v>
      </c>
      <c r="R33" s="106">
        <v>1913.5499999999997</v>
      </c>
      <c r="S33" s="106">
        <v>1609.82</v>
      </c>
      <c r="T33" s="106">
        <v>99.08</v>
      </c>
      <c r="U33" s="106">
        <v>241.89000000000001</v>
      </c>
      <c r="V33" s="106">
        <f t="shared" ref="V33:W33" si="10">SUM(V34:V41)</f>
        <v>0</v>
      </c>
      <c r="W33" s="108">
        <f t="shared" si="10"/>
        <v>2094594.3850000005</v>
      </c>
      <c r="Y33" s="98"/>
    </row>
    <row r="34" spans="1:34" ht="16.95" customHeight="1" x14ac:dyDescent="0.3">
      <c r="A34" s="109"/>
      <c r="B34" s="110"/>
      <c r="C34" s="105" t="s">
        <v>124</v>
      </c>
      <c r="D34" s="101">
        <v>12578.13</v>
      </c>
      <c r="E34" s="101">
        <v>15651.59</v>
      </c>
      <c r="F34" s="101">
        <v>3275.48</v>
      </c>
      <c r="G34" s="101">
        <v>2</v>
      </c>
      <c r="H34" s="101">
        <v>5</v>
      </c>
      <c r="I34" s="101">
        <v>320.06</v>
      </c>
      <c r="J34" s="102">
        <v>4226.7</v>
      </c>
      <c r="K34" s="102">
        <v>357395.35</v>
      </c>
      <c r="L34" s="102">
        <v>45679.32</v>
      </c>
      <c r="M34" s="101">
        <v>9618.2800000000007</v>
      </c>
      <c r="N34" s="101">
        <v>0</v>
      </c>
      <c r="O34" s="101">
        <v>4080.97</v>
      </c>
      <c r="P34" s="101">
        <v>33280.86</v>
      </c>
      <c r="Q34" s="101">
        <v>599.72</v>
      </c>
      <c r="R34" s="101">
        <v>374.78</v>
      </c>
      <c r="S34" s="101">
        <v>118.82</v>
      </c>
      <c r="T34" s="101">
        <v>19.46</v>
      </c>
      <c r="U34" s="101">
        <v>154.33000000000001</v>
      </c>
      <c r="V34" s="101">
        <v>0</v>
      </c>
      <c r="W34" s="103">
        <f t="shared" ref="W34:W41" si="11">SUM(D34:V34)</f>
        <v>487380.85000000003</v>
      </c>
      <c r="Y34" s="98"/>
    </row>
    <row r="35" spans="1:34" ht="16.95" customHeight="1" x14ac:dyDescent="0.3">
      <c r="A35" s="109"/>
      <c r="B35" s="110"/>
      <c r="C35" s="105" t="s">
        <v>125</v>
      </c>
      <c r="D35" s="101">
        <v>1622.66</v>
      </c>
      <c r="E35" s="101">
        <v>2634.05</v>
      </c>
      <c r="F35" s="101">
        <v>120.41</v>
      </c>
      <c r="G35" s="101">
        <v>0</v>
      </c>
      <c r="H35" s="101">
        <v>0</v>
      </c>
      <c r="I35" s="101">
        <v>36.68</v>
      </c>
      <c r="J35" s="102">
        <v>548.33000000000004</v>
      </c>
      <c r="K35" s="102">
        <v>46064.37</v>
      </c>
      <c r="L35" s="102">
        <v>5407.84</v>
      </c>
      <c r="M35" s="101">
        <v>1256.8499999999999</v>
      </c>
      <c r="N35" s="101">
        <v>0</v>
      </c>
      <c r="O35" s="101">
        <v>214.16</v>
      </c>
      <c r="P35" s="101">
        <v>3574.55</v>
      </c>
      <c r="Q35" s="101">
        <v>234.185</v>
      </c>
      <c r="R35" s="101">
        <v>40.590000000000003</v>
      </c>
      <c r="S35" s="101">
        <v>29.88</v>
      </c>
      <c r="T35" s="101">
        <v>4</v>
      </c>
      <c r="U35" s="101">
        <v>0</v>
      </c>
      <c r="V35" s="101">
        <v>0</v>
      </c>
      <c r="W35" s="103">
        <f t="shared" si="11"/>
        <v>61788.554999999993</v>
      </c>
      <c r="Y35" s="98"/>
    </row>
    <row r="36" spans="1:34" ht="16.95" customHeight="1" x14ac:dyDescent="0.3">
      <c r="A36" s="109"/>
      <c r="B36" s="110"/>
      <c r="C36" s="105" t="s">
        <v>126</v>
      </c>
      <c r="D36" s="101">
        <v>5749.12</v>
      </c>
      <c r="E36" s="101">
        <v>7740.82</v>
      </c>
      <c r="F36" s="101">
        <v>708.02</v>
      </c>
      <c r="G36" s="101">
        <v>0</v>
      </c>
      <c r="H36" s="101">
        <v>7.14</v>
      </c>
      <c r="I36" s="101">
        <v>79.25</v>
      </c>
      <c r="J36" s="102">
        <v>3414.24</v>
      </c>
      <c r="K36" s="102">
        <v>112380.23</v>
      </c>
      <c r="L36" s="102">
        <v>15950.3</v>
      </c>
      <c r="M36" s="101">
        <v>4158.87</v>
      </c>
      <c r="N36" s="101">
        <v>0</v>
      </c>
      <c r="O36" s="101">
        <v>1454.07</v>
      </c>
      <c r="P36" s="101">
        <v>19461.2</v>
      </c>
      <c r="Q36" s="101">
        <v>298.25</v>
      </c>
      <c r="R36" s="101">
        <v>166.56</v>
      </c>
      <c r="S36" s="101">
        <v>934.11</v>
      </c>
      <c r="T36" s="101">
        <v>7.95</v>
      </c>
      <c r="U36" s="101">
        <v>6.38</v>
      </c>
      <c r="V36" s="101">
        <v>0</v>
      </c>
      <c r="W36" s="103">
        <f t="shared" si="11"/>
        <v>172516.51</v>
      </c>
      <c r="Y36" s="98"/>
    </row>
    <row r="37" spans="1:34" ht="16.95" customHeight="1" x14ac:dyDescent="0.3">
      <c r="A37" s="109"/>
      <c r="B37" s="110"/>
      <c r="C37" s="105" t="s">
        <v>127</v>
      </c>
      <c r="D37" s="101">
        <v>18310.330000000002</v>
      </c>
      <c r="E37" s="101">
        <v>21920.79</v>
      </c>
      <c r="F37" s="101">
        <v>1621.85</v>
      </c>
      <c r="G37" s="101">
        <v>108.65</v>
      </c>
      <c r="H37" s="101">
        <v>0</v>
      </c>
      <c r="I37" s="101">
        <v>403.06</v>
      </c>
      <c r="J37" s="102">
        <v>6152.7</v>
      </c>
      <c r="K37" s="102">
        <v>429604.82</v>
      </c>
      <c r="L37" s="102">
        <v>51710.8</v>
      </c>
      <c r="M37" s="101">
        <v>12208.8</v>
      </c>
      <c r="N37" s="101">
        <v>0</v>
      </c>
      <c r="O37" s="101">
        <v>5169.03</v>
      </c>
      <c r="P37" s="101">
        <v>74232.42</v>
      </c>
      <c r="Q37" s="101">
        <v>1713.78</v>
      </c>
      <c r="R37" s="101">
        <v>586.41999999999996</v>
      </c>
      <c r="S37" s="101">
        <v>57.31</v>
      </c>
      <c r="T37" s="101">
        <v>23.7</v>
      </c>
      <c r="U37" s="101">
        <v>35.5</v>
      </c>
      <c r="V37" s="101">
        <v>0</v>
      </c>
      <c r="W37" s="103">
        <f t="shared" si="11"/>
        <v>623859.9600000002</v>
      </c>
      <c r="Y37" s="98"/>
    </row>
    <row r="38" spans="1:34" ht="16.95" customHeight="1" x14ac:dyDescent="0.3">
      <c r="A38" s="109"/>
      <c r="B38" s="110"/>
      <c r="C38" s="105" t="s">
        <v>128</v>
      </c>
      <c r="D38" s="101">
        <v>4454.6899999999996</v>
      </c>
      <c r="E38" s="101">
        <v>5539.44</v>
      </c>
      <c r="F38" s="101">
        <v>1113.32</v>
      </c>
      <c r="G38" s="101">
        <v>0</v>
      </c>
      <c r="H38" s="101">
        <v>0</v>
      </c>
      <c r="I38" s="101">
        <v>116.59</v>
      </c>
      <c r="J38" s="102">
        <v>1468.74</v>
      </c>
      <c r="K38" s="102">
        <v>109495.94</v>
      </c>
      <c r="L38" s="102">
        <v>11926.5</v>
      </c>
      <c r="M38" s="101">
        <v>3130.98</v>
      </c>
      <c r="N38" s="101">
        <v>0</v>
      </c>
      <c r="O38" s="101">
        <v>1097.78</v>
      </c>
      <c r="P38" s="101">
        <v>19696.03</v>
      </c>
      <c r="Q38" s="101">
        <v>570.71</v>
      </c>
      <c r="R38" s="101">
        <v>180.39</v>
      </c>
      <c r="S38" s="101">
        <v>177.24</v>
      </c>
      <c r="T38" s="101">
        <v>6.5</v>
      </c>
      <c r="U38" s="101">
        <v>27.66</v>
      </c>
      <c r="V38" s="101">
        <v>0</v>
      </c>
      <c r="W38" s="103">
        <f t="shared" si="11"/>
        <v>159002.51</v>
      </c>
      <c r="Y38" s="98"/>
    </row>
    <row r="39" spans="1:34" ht="16.95" customHeight="1" x14ac:dyDescent="0.3">
      <c r="A39" s="109"/>
      <c r="B39" s="110"/>
      <c r="C39" s="105" t="s">
        <v>129</v>
      </c>
      <c r="D39" s="101">
        <v>8278.0400000000009</v>
      </c>
      <c r="E39" s="101">
        <v>11432.83</v>
      </c>
      <c r="F39" s="101">
        <v>968.81</v>
      </c>
      <c r="G39" s="101">
        <v>1.48</v>
      </c>
      <c r="H39" s="101">
        <v>0.01</v>
      </c>
      <c r="I39" s="101">
        <v>139.26</v>
      </c>
      <c r="J39" s="102">
        <v>3154.08</v>
      </c>
      <c r="K39" s="102">
        <v>225563.68</v>
      </c>
      <c r="L39" s="102">
        <v>31177.439999999999</v>
      </c>
      <c r="M39" s="101">
        <v>6615.04</v>
      </c>
      <c r="N39" s="101">
        <v>1</v>
      </c>
      <c r="O39" s="101">
        <v>1730.49</v>
      </c>
      <c r="P39" s="101">
        <v>32847.83</v>
      </c>
      <c r="Q39" s="101">
        <v>848.93499999999995</v>
      </c>
      <c r="R39" s="101">
        <v>308.83</v>
      </c>
      <c r="S39" s="101">
        <v>48.84</v>
      </c>
      <c r="T39" s="101">
        <v>24.08</v>
      </c>
      <c r="U39" s="101">
        <v>13.02</v>
      </c>
      <c r="V39" s="101">
        <v>0</v>
      </c>
      <c r="W39" s="103">
        <f t="shared" si="11"/>
        <v>323153.69500000007</v>
      </c>
      <c r="Y39" s="98"/>
    </row>
    <row r="40" spans="1:34" ht="16.95" customHeight="1" x14ac:dyDescent="0.3">
      <c r="A40" s="109"/>
      <c r="B40" s="110"/>
      <c r="C40" s="105" t="s">
        <v>130</v>
      </c>
      <c r="D40" s="101">
        <v>5744.36</v>
      </c>
      <c r="E40" s="101">
        <v>7813.36</v>
      </c>
      <c r="F40" s="101">
        <v>265.35000000000002</v>
      </c>
      <c r="G40" s="101">
        <v>2.27</v>
      </c>
      <c r="H40" s="101">
        <v>0</v>
      </c>
      <c r="I40" s="101">
        <v>113.1</v>
      </c>
      <c r="J40" s="102">
        <v>1406.72</v>
      </c>
      <c r="K40" s="102">
        <v>121433.3</v>
      </c>
      <c r="L40" s="102">
        <v>11511.97</v>
      </c>
      <c r="M40" s="101">
        <v>4616.18</v>
      </c>
      <c r="N40" s="101">
        <v>0</v>
      </c>
      <c r="O40" s="101">
        <v>765.19</v>
      </c>
      <c r="P40" s="101">
        <v>38183.019999999997</v>
      </c>
      <c r="Q40" s="101">
        <v>576.56500000000005</v>
      </c>
      <c r="R40" s="101">
        <v>166.75</v>
      </c>
      <c r="S40" s="101">
        <v>3.95</v>
      </c>
      <c r="T40" s="101">
        <v>8.1300000000000008</v>
      </c>
      <c r="U40" s="101">
        <v>4</v>
      </c>
      <c r="V40" s="101">
        <v>0</v>
      </c>
      <c r="W40" s="103">
        <f t="shared" si="11"/>
        <v>192614.215</v>
      </c>
      <c r="Y40" s="98"/>
    </row>
    <row r="41" spans="1:34" ht="16.95" customHeight="1" x14ac:dyDescent="0.3">
      <c r="A41" s="109"/>
      <c r="B41" s="110"/>
      <c r="C41" s="105" t="s">
        <v>131</v>
      </c>
      <c r="D41" s="101">
        <v>1890.67</v>
      </c>
      <c r="E41" s="101">
        <v>2551.04</v>
      </c>
      <c r="F41" s="101">
        <v>175.02</v>
      </c>
      <c r="G41" s="101">
        <v>1</v>
      </c>
      <c r="H41" s="101">
        <v>0</v>
      </c>
      <c r="I41" s="101">
        <v>43</v>
      </c>
      <c r="J41" s="102">
        <v>736.77</v>
      </c>
      <c r="K41" s="102">
        <v>52396.61</v>
      </c>
      <c r="L41" s="102">
        <v>7187.31</v>
      </c>
      <c r="M41" s="101">
        <v>1301.06</v>
      </c>
      <c r="N41" s="101">
        <v>0</v>
      </c>
      <c r="O41" s="101">
        <v>725.65</v>
      </c>
      <c r="P41" s="101">
        <v>6600.96</v>
      </c>
      <c r="Q41" s="101">
        <v>333.84</v>
      </c>
      <c r="R41" s="101">
        <v>89.23</v>
      </c>
      <c r="S41" s="101">
        <v>239.67</v>
      </c>
      <c r="T41" s="101">
        <v>5.26</v>
      </c>
      <c r="U41" s="101">
        <v>1</v>
      </c>
      <c r="V41" s="101">
        <v>0</v>
      </c>
      <c r="W41" s="103">
        <f t="shared" si="11"/>
        <v>74278.089999999982</v>
      </c>
      <c r="Y41" s="98"/>
    </row>
    <row r="42" spans="1:34" s="99" customFormat="1" ht="36.6" customHeight="1" x14ac:dyDescent="0.25">
      <c r="A42" s="257" t="s">
        <v>227</v>
      </c>
      <c r="B42" s="258"/>
      <c r="C42" s="259"/>
      <c r="D42" s="95">
        <v>134731.44</v>
      </c>
      <c r="E42" s="95">
        <v>160012.69999999998</v>
      </c>
      <c r="F42" s="95">
        <v>90761.180000000008</v>
      </c>
      <c r="G42" s="95">
        <v>66</v>
      </c>
      <c r="H42" s="95">
        <v>48.81</v>
      </c>
      <c r="I42" s="95">
        <v>5906.8700000000008</v>
      </c>
      <c r="J42" s="95">
        <v>18677.62</v>
      </c>
      <c r="K42" s="95">
        <v>4922522.87</v>
      </c>
      <c r="L42" s="95">
        <v>473472.33</v>
      </c>
      <c r="M42" s="95">
        <v>148225.56</v>
      </c>
      <c r="N42" s="95">
        <v>246.38</v>
      </c>
      <c r="O42" s="95">
        <v>94044.689999999988</v>
      </c>
      <c r="P42" s="95">
        <v>284302.09999999998</v>
      </c>
      <c r="Q42" s="95">
        <v>42992.144999999997</v>
      </c>
      <c r="R42" s="95">
        <v>1759.9900000000002</v>
      </c>
      <c r="S42" s="95">
        <v>1176.7</v>
      </c>
      <c r="T42" s="95">
        <v>89.529999999999987</v>
      </c>
      <c r="U42" s="95">
        <v>2685.39</v>
      </c>
      <c r="V42" s="95">
        <f>SUM(V43,V46,V55,V61,V68)</f>
        <v>0</v>
      </c>
      <c r="W42" s="97">
        <f>SUM(W43,W46,W55,W61,W68)</f>
        <v>6381722.3049999997</v>
      </c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</row>
    <row r="43" spans="1:34" ht="16.95" customHeight="1" x14ac:dyDescent="0.3">
      <c r="A43" s="93"/>
      <c r="B43" s="104" t="s">
        <v>133</v>
      </c>
      <c r="C43" s="105"/>
      <c r="D43" s="106">
        <v>13916.24</v>
      </c>
      <c r="E43" s="106">
        <v>16958.46</v>
      </c>
      <c r="F43" s="106">
        <v>6082.69</v>
      </c>
      <c r="G43" s="106">
        <v>8</v>
      </c>
      <c r="H43" s="106">
        <v>10</v>
      </c>
      <c r="I43" s="106">
        <v>470.58</v>
      </c>
      <c r="J43" s="107">
        <v>2491.62</v>
      </c>
      <c r="K43" s="107">
        <v>553308.63</v>
      </c>
      <c r="L43" s="107">
        <v>52730.99</v>
      </c>
      <c r="M43" s="106">
        <v>15015.84</v>
      </c>
      <c r="N43" s="106">
        <v>61</v>
      </c>
      <c r="O43" s="106">
        <v>8023.46</v>
      </c>
      <c r="P43" s="106">
        <v>24099.45</v>
      </c>
      <c r="Q43" s="106">
        <v>1627.4549999999999</v>
      </c>
      <c r="R43" s="106">
        <v>362.8</v>
      </c>
      <c r="S43" s="106">
        <v>136.16</v>
      </c>
      <c r="T43" s="106">
        <v>9.5</v>
      </c>
      <c r="U43" s="106">
        <v>312.43</v>
      </c>
      <c r="V43" s="106">
        <f t="shared" ref="V43" si="12">SUM(V44)</f>
        <v>0</v>
      </c>
      <c r="W43" s="108">
        <f>SUM(D43:V43)</f>
        <v>695625.30499999993</v>
      </c>
      <c r="Y43" s="98"/>
    </row>
    <row r="44" spans="1:34" ht="16.95" customHeight="1" x14ac:dyDescent="0.3">
      <c r="A44" s="109"/>
      <c r="B44" s="110"/>
      <c r="C44" s="105" t="s">
        <v>134</v>
      </c>
      <c r="D44" s="101">
        <v>13916.24</v>
      </c>
      <c r="E44" s="101">
        <v>16958.46</v>
      </c>
      <c r="F44" s="101">
        <v>6082.69</v>
      </c>
      <c r="G44" s="101">
        <v>8</v>
      </c>
      <c r="H44" s="101">
        <v>10</v>
      </c>
      <c r="I44" s="101">
        <v>470.58</v>
      </c>
      <c r="J44" s="102">
        <v>2491.62</v>
      </c>
      <c r="K44" s="102">
        <v>553308.63</v>
      </c>
      <c r="L44" s="102">
        <v>52730.99</v>
      </c>
      <c r="M44" s="101">
        <v>15015.84</v>
      </c>
      <c r="N44" s="101">
        <v>61</v>
      </c>
      <c r="O44" s="101">
        <v>8023.46</v>
      </c>
      <c r="P44" s="101">
        <v>24099.45</v>
      </c>
      <c r="Q44" s="101">
        <v>1627.4549999999999</v>
      </c>
      <c r="R44" s="101">
        <v>362.8</v>
      </c>
      <c r="S44" s="101">
        <v>136.16</v>
      </c>
      <c r="T44" s="101">
        <v>9.5</v>
      </c>
      <c r="U44" s="101">
        <v>312.43</v>
      </c>
      <c r="V44" s="101">
        <v>0</v>
      </c>
      <c r="W44" s="103">
        <f t="shared" ref="W44" si="13">SUM(D44:V44)</f>
        <v>695625.30499999993</v>
      </c>
      <c r="Y44" s="98"/>
    </row>
    <row r="45" spans="1:34" ht="5.25" customHeight="1" x14ac:dyDescent="0.3">
      <c r="A45" s="109"/>
      <c r="B45" s="110"/>
      <c r="C45" s="105"/>
      <c r="D45" s="101"/>
      <c r="E45" s="101"/>
      <c r="F45" s="101"/>
      <c r="G45" s="101"/>
      <c r="H45" s="101"/>
      <c r="I45" s="101"/>
      <c r="J45" s="102"/>
      <c r="K45" s="102"/>
      <c r="L45" s="102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3"/>
      <c r="Y45" s="98"/>
    </row>
    <row r="46" spans="1:34" ht="16.95" customHeight="1" x14ac:dyDescent="0.3">
      <c r="A46" s="93"/>
      <c r="B46" s="104" t="s">
        <v>135</v>
      </c>
      <c r="C46" s="105"/>
      <c r="D46" s="106">
        <v>48659.47</v>
      </c>
      <c r="E46" s="106">
        <v>54203.060000000005</v>
      </c>
      <c r="F46" s="106">
        <v>37880.659999999996</v>
      </c>
      <c r="G46" s="106">
        <v>55</v>
      </c>
      <c r="H46" s="106">
        <v>26.51</v>
      </c>
      <c r="I46" s="106">
        <v>2677.0400000000004</v>
      </c>
      <c r="J46" s="107">
        <v>6486.22</v>
      </c>
      <c r="K46" s="107">
        <v>1882526.5</v>
      </c>
      <c r="L46" s="107">
        <v>173222.11000000002</v>
      </c>
      <c r="M46" s="106">
        <v>51037.64</v>
      </c>
      <c r="N46" s="106">
        <v>65</v>
      </c>
      <c r="O46" s="106">
        <v>25873.239999999998</v>
      </c>
      <c r="P46" s="106">
        <v>129789.80999999998</v>
      </c>
      <c r="Q46" s="106">
        <v>13806.794999999998</v>
      </c>
      <c r="R46" s="106">
        <v>599.65</v>
      </c>
      <c r="S46" s="106">
        <v>487.65000000000003</v>
      </c>
      <c r="T46" s="106">
        <v>22.25</v>
      </c>
      <c r="U46" s="106">
        <v>1852.03</v>
      </c>
      <c r="V46" s="106">
        <f>SUM(V47:V53)</f>
        <v>0</v>
      </c>
      <c r="W46" s="108">
        <f>SUM(W47:W53)</f>
        <v>2429270.6350000002</v>
      </c>
      <c r="Y46" s="98"/>
    </row>
    <row r="47" spans="1:34" ht="16.95" customHeight="1" x14ac:dyDescent="0.3">
      <c r="A47" s="109"/>
      <c r="B47" s="110"/>
      <c r="C47" s="105" t="s">
        <v>136</v>
      </c>
      <c r="D47" s="101">
        <v>3904.14</v>
      </c>
      <c r="E47" s="101">
        <v>4581.22</v>
      </c>
      <c r="F47" s="101">
        <v>3128.04</v>
      </c>
      <c r="G47" s="101">
        <v>0</v>
      </c>
      <c r="H47" s="101">
        <v>0</v>
      </c>
      <c r="I47" s="101">
        <v>74.31</v>
      </c>
      <c r="J47" s="102">
        <v>590.05999999999995</v>
      </c>
      <c r="K47" s="102">
        <v>132624.41</v>
      </c>
      <c r="L47" s="102">
        <v>10214.9</v>
      </c>
      <c r="M47" s="101">
        <v>3656.82</v>
      </c>
      <c r="N47" s="101">
        <v>0</v>
      </c>
      <c r="O47" s="101">
        <v>774.84</v>
      </c>
      <c r="P47" s="101">
        <v>7598.42</v>
      </c>
      <c r="Q47" s="101">
        <v>821.07</v>
      </c>
      <c r="R47" s="101">
        <v>59.92</v>
      </c>
      <c r="S47" s="101">
        <v>11.68</v>
      </c>
      <c r="T47" s="101">
        <v>4</v>
      </c>
      <c r="U47" s="101">
        <v>22.5</v>
      </c>
      <c r="V47" s="101">
        <v>0</v>
      </c>
      <c r="W47" s="103">
        <f t="shared" ref="W47:W53" si="14">SUM(D47:V47)</f>
        <v>168066.33000000002</v>
      </c>
      <c r="Y47" s="98"/>
    </row>
    <row r="48" spans="1:34" ht="16.95" customHeight="1" x14ac:dyDescent="0.3">
      <c r="A48" s="109"/>
      <c r="B48" s="110"/>
      <c r="C48" s="105" t="s">
        <v>137</v>
      </c>
      <c r="D48" s="101">
        <v>13385.39</v>
      </c>
      <c r="E48" s="101">
        <v>14004.46</v>
      </c>
      <c r="F48" s="101">
        <v>12306.94</v>
      </c>
      <c r="G48" s="101">
        <v>4</v>
      </c>
      <c r="H48" s="101">
        <v>13</v>
      </c>
      <c r="I48" s="101">
        <v>988.51</v>
      </c>
      <c r="J48" s="102">
        <v>1626.95</v>
      </c>
      <c r="K48" s="102">
        <v>576610.55000000005</v>
      </c>
      <c r="L48" s="102">
        <v>48708.99</v>
      </c>
      <c r="M48" s="101">
        <v>15553.51</v>
      </c>
      <c r="N48" s="101">
        <v>65</v>
      </c>
      <c r="O48" s="101">
        <v>9910.68</v>
      </c>
      <c r="P48" s="101">
        <v>43220.45</v>
      </c>
      <c r="Q48" s="101">
        <v>4160.1000000000004</v>
      </c>
      <c r="R48" s="101">
        <v>163.12</v>
      </c>
      <c r="S48" s="101">
        <v>227.16</v>
      </c>
      <c r="T48" s="101">
        <v>9.75</v>
      </c>
      <c r="U48" s="101">
        <v>1163.67</v>
      </c>
      <c r="V48" s="101">
        <v>0</v>
      </c>
      <c r="W48" s="103">
        <f t="shared" si="14"/>
        <v>742122.2300000001</v>
      </c>
      <c r="Y48" s="98"/>
    </row>
    <row r="49" spans="1:25" ht="16.95" customHeight="1" x14ac:dyDescent="0.3">
      <c r="A49" s="109"/>
      <c r="B49" s="110"/>
      <c r="C49" s="105" t="s">
        <v>138</v>
      </c>
      <c r="D49" s="101">
        <v>8590.77</v>
      </c>
      <c r="E49" s="101">
        <v>8734.84</v>
      </c>
      <c r="F49" s="101">
        <v>6784.05</v>
      </c>
      <c r="G49" s="101">
        <v>0</v>
      </c>
      <c r="H49" s="101">
        <v>5</v>
      </c>
      <c r="I49" s="101">
        <v>933.08</v>
      </c>
      <c r="J49" s="102">
        <v>1103.58</v>
      </c>
      <c r="K49" s="102">
        <v>391836.56</v>
      </c>
      <c r="L49" s="102">
        <v>38483.65</v>
      </c>
      <c r="M49" s="101">
        <v>6995.22</v>
      </c>
      <c r="N49" s="101">
        <v>0</v>
      </c>
      <c r="O49" s="101">
        <v>4032.42</v>
      </c>
      <c r="P49" s="101">
        <v>12344.4</v>
      </c>
      <c r="Q49" s="101">
        <v>2148.2199999999998</v>
      </c>
      <c r="R49" s="101">
        <v>91.33</v>
      </c>
      <c r="S49" s="101">
        <v>118.45</v>
      </c>
      <c r="T49" s="101">
        <v>2</v>
      </c>
      <c r="U49" s="101">
        <v>560.78</v>
      </c>
      <c r="V49" s="101">
        <v>0</v>
      </c>
      <c r="W49" s="103">
        <f t="shared" si="14"/>
        <v>482764.35000000003</v>
      </c>
      <c r="Y49" s="98"/>
    </row>
    <row r="50" spans="1:25" ht="16.95" customHeight="1" x14ac:dyDescent="0.3">
      <c r="A50" s="109"/>
      <c r="B50" s="110"/>
      <c r="C50" s="105" t="s">
        <v>228</v>
      </c>
      <c r="D50" s="101">
        <v>12526.36</v>
      </c>
      <c r="E50" s="101">
        <v>14624.99</v>
      </c>
      <c r="F50" s="101">
        <v>7601.43</v>
      </c>
      <c r="G50" s="101">
        <v>1</v>
      </c>
      <c r="H50" s="101">
        <v>0.51</v>
      </c>
      <c r="I50" s="101">
        <v>547.95000000000005</v>
      </c>
      <c r="J50" s="102">
        <v>1966.96</v>
      </c>
      <c r="K50" s="102">
        <v>375440.73</v>
      </c>
      <c r="L50" s="102">
        <v>43715.17</v>
      </c>
      <c r="M50" s="101">
        <v>11759.99</v>
      </c>
      <c r="N50" s="101">
        <v>0</v>
      </c>
      <c r="O50" s="101">
        <v>2836.29</v>
      </c>
      <c r="P50" s="101">
        <v>36842.71</v>
      </c>
      <c r="Q50" s="101">
        <v>1481.46</v>
      </c>
      <c r="R50" s="101">
        <v>195.61</v>
      </c>
      <c r="S50" s="101">
        <v>67.239999999999995</v>
      </c>
      <c r="T50" s="101">
        <v>5.5</v>
      </c>
      <c r="U50" s="101">
        <v>18</v>
      </c>
      <c r="V50" s="101">
        <v>0</v>
      </c>
      <c r="W50" s="103">
        <f t="shared" si="14"/>
        <v>509631.89999999997</v>
      </c>
      <c r="Y50" s="98"/>
    </row>
    <row r="51" spans="1:25" ht="16.95" customHeight="1" x14ac:dyDescent="0.3">
      <c r="A51" s="109"/>
      <c r="B51" s="110"/>
      <c r="C51" s="105" t="s">
        <v>140</v>
      </c>
      <c r="D51" s="101">
        <v>3815.56</v>
      </c>
      <c r="E51" s="101">
        <v>4540.05</v>
      </c>
      <c r="F51" s="101">
        <v>3134.88</v>
      </c>
      <c r="G51" s="101">
        <v>0</v>
      </c>
      <c r="H51" s="101">
        <v>3</v>
      </c>
      <c r="I51" s="101">
        <v>29.75</v>
      </c>
      <c r="J51" s="102">
        <v>395.5</v>
      </c>
      <c r="K51" s="102">
        <v>136363.82999999999</v>
      </c>
      <c r="L51" s="102">
        <v>10800.72</v>
      </c>
      <c r="M51" s="101">
        <v>4820.7700000000004</v>
      </c>
      <c r="N51" s="101">
        <v>0</v>
      </c>
      <c r="O51" s="101">
        <v>2152.54</v>
      </c>
      <c r="P51" s="101">
        <v>12772.4</v>
      </c>
      <c r="Q51" s="101">
        <v>1218.585</v>
      </c>
      <c r="R51" s="101">
        <v>27.89</v>
      </c>
      <c r="S51" s="101">
        <v>0</v>
      </c>
      <c r="T51" s="101">
        <v>1</v>
      </c>
      <c r="U51" s="101">
        <v>23</v>
      </c>
      <c r="V51" s="101">
        <v>0</v>
      </c>
      <c r="W51" s="103">
        <f t="shared" si="14"/>
        <v>180099.47499999998</v>
      </c>
      <c r="Y51" s="98"/>
    </row>
    <row r="52" spans="1:25" ht="16.95" customHeight="1" x14ac:dyDescent="0.3">
      <c r="A52" s="109"/>
      <c r="B52" s="110"/>
      <c r="C52" s="105" t="s">
        <v>141</v>
      </c>
      <c r="D52" s="101">
        <v>2717.8</v>
      </c>
      <c r="E52" s="101">
        <v>3300.11</v>
      </c>
      <c r="F52" s="101">
        <v>448.87</v>
      </c>
      <c r="G52" s="101">
        <v>0</v>
      </c>
      <c r="H52" s="101">
        <v>0</v>
      </c>
      <c r="I52" s="101">
        <v>101</v>
      </c>
      <c r="J52" s="102">
        <v>459.05</v>
      </c>
      <c r="K52" s="102">
        <v>95944.79</v>
      </c>
      <c r="L52" s="102">
        <v>8336.69</v>
      </c>
      <c r="M52" s="101">
        <v>3588</v>
      </c>
      <c r="N52" s="101">
        <v>0</v>
      </c>
      <c r="O52" s="101">
        <v>2098.71</v>
      </c>
      <c r="P52" s="101">
        <v>7046.23</v>
      </c>
      <c r="Q52" s="101">
        <v>1539.78</v>
      </c>
      <c r="R52" s="101">
        <v>28.25</v>
      </c>
      <c r="S52" s="101">
        <v>63.12</v>
      </c>
      <c r="T52" s="101">
        <v>0</v>
      </c>
      <c r="U52" s="101">
        <v>8</v>
      </c>
      <c r="V52" s="101">
        <v>0</v>
      </c>
      <c r="W52" s="103">
        <f t="shared" si="14"/>
        <v>125680.4</v>
      </c>
      <c r="Y52" s="98"/>
    </row>
    <row r="53" spans="1:25" ht="16.95" customHeight="1" x14ac:dyDescent="0.3">
      <c r="A53" s="109"/>
      <c r="B53" s="110"/>
      <c r="C53" s="105" t="s">
        <v>229</v>
      </c>
      <c r="D53" s="101">
        <v>3719.45</v>
      </c>
      <c r="E53" s="101">
        <v>4417.3900000000003</v>
      </c>
      <c r="F53" s="101">
        <v>4476.45</v>
      </c>
      <c r="G53" s="101">
        <v>50</v>
      </c>
      <c r="H53" s="101">
        <v>5</v>
      </c>
      <c r="I53" s="101">
        <v>2.44</v>
      </c>
      <c r="J53" s="102">
        <v>344.12</v>
      </c>
      <c r="K53" s="102">
        <v>173705.63</v>
      </c>
      <c r="L53" s="102">
        <v>12961.99</v>
      </c>
      <c r="M53" s="101">
        <v>4663.33</v>
      </c>
      <c r="N53" s="101">
        <v>0</v>
      </c>
      <c r="O53" s="101">
        <v>4067.76</v>
      </c>
      <c r="P53" s="101">
        <v>9965.2000000000007</v>
      </c>
      <c r="Q53" s="101">
        <v>2437.58</v>
      </c>
      <c r="R53" s="101">
        <v>33.53</v>
      </c>
      <c r="S53" s="101">
        <v>0</v>
      </c>
      <c r="T53" s="101">
        <v>0</v>
      </c>
      <c r="U53" s="101">
        <v>56.08</v>
      </c>
      <c r="V53" s="101">
        <v>0</v>
      </c>
      <c r="W53" s="103">
        <f t="shared" si="14"/>
        <v>220905.94999999998</v>
      </c>
      <c r="Y53" s="98"/>
    </row>
    <row r="54" spans="1:25" ht="6" customHeight="1" x14ac:dyDescent="0.3">
      <c r="A54" s="109"/>
      <c r="B54" s="110"/>
      <c r="C54" s="105"/>
      <c r="D54" s="101"/>
      <c r="E54" s="101"/>
      <c r="F54" s="101"/>
      <c r="G54" s="101"/>
      <c r="H54" s="101"/>
      <c r="I54" s="101"/>
      <c r="J54" s="102"/>
      <c r="K54" s="102"/>
      <c r="L54" s="102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3"/>
      <c r="Y54" s="98"/>
    </row>
    <row r="55" spans="1:25" ht="16.95" customHeight="1" x14ac:dyDescent="0.3">
      <c r="A55" s="93"/>
      <c r="B55" s="104" t="s">
        <v>143</v>
      </c>
      <c r="C55" s="105"/>
      <c r="D55" s="106">
        <v>42942.229999999996</v>
      </c>
      <c r="E55" s="106">
        <v>50884.04</v>
      </c>
      <c r="F55" s="106">
        <v>29966.98</v>
      </c>
      <c r="G55" s="106">
        <v>3</v>
      </c>
      <c r="H55" s="106">
        <v>11.05</v>
      </c>
      <c r="I55" s="106">
        <v>985.24</v>
      </c>
      <c r="J55" s="107">
        <v>5150.74</v>
      </c>
      <c r="K55" s="107">
        <v>1463205.5799999998</v>
      </c>
      <c r="L55" s="107">
        <v>144051.65</v>
      </c>
      <c r="M55" s="106">
        <v>49180.9</v>
      </c>
      <c r="N55" s="106">
        <v>58.38</v>
      </c>
      <c r="O55" s="106">
        <v>43315.05999999999</v>
      </c>
      <c r="P55" s="106">
        <v>83956.469999999987</v>
      </c>
      <c r="Q55" s="106">
        <v>16949.295000000002</v>
      </c>
      <c r="R55" s="106">
        <v>571.54000000000008</v>
      </c>
      <c r="S55" s="106">
        <v>144.13999999999999</v>
      </c>
      <c r="T55" s="106">
        <v>31.79</v>
      </c>
      <c r="U55" s="106">
        <v>232.6</v>
      </c>
      <c r="V55" s="106">
        <f t="shared" ref="V55:W55" si="15">SUM(V56:V58,V59)</f>
        <v>0</v>
      </c>
      <c r="W55" s="108">
        <f t="shared" si="15"/>
        <v>1931640.6849999996</v>
      </c>
      <c r="Y55" s="98"/>
    </row>
    <row r="56" spans="1:25" ht="16.95" customHeight="1" x14ac:dyDescent="0.3">
      <c r="A56" s="109"/>
      <c r="B56" s="110"/>
      <c r="C56" s="105" t="s">
        <v>144</v>
      </c>
      <c r="D56" s="101">
        <v>3681.53</v>
      </c>
      <c r="E56" s="101">
        <v>4342.47</v>
      </c>
      <c r="F56" s="101">
        <v>2213.0700000000002</v>
      </c>
      <c r="G56" s="101">
        <v>3</v>
      </c>
      <c r="H56" s="101">
        <v>0</v>
      </c>
      <c r="I56" s="101">
        <v>155.78</v>
      </c>
      <c r="J56" s="102">
        <v>271.24</v>
      </c>
      <c r="K56" s="102">
        <v>100711.4</v>
      </c>
      <c r="L56" s="102">
        <v>11323.83</v>
      </c>
      <c r="M56" s="101">
        <v>3536.9</v>
      </c>
      <c r="N56" s="101">
        <v>0</v>
      </c>
      <c r="O56" s="101">
        <v>1931.59</v>
      </c>
      <c r="P56" s="101">
        <v>4978.03</v>
      </c>
      <c r="Q56" s="101">
        <v>1793.6849999999999</v>
      </c>
      <c r="R56" s="101">
        <v>40.67</v>
      </c>
      <c r="S56" s="101">
        <v>5.63</v>
      </c>
      <c r="T56" s="101">
        <v>4</v>
      </c>
      <c r="U56" s="101">
        <v>24.25</v>
      </c>
      <c r="V56" s="101">
        <v>0</v>
      </c>
      <c r="W56" s="103">
        <f t="shared" ref="W56:W59" si="16">SUM(D56:V56)</f>
        <v>135017.07500000001</v>
      </c>
      <c r="Y56" s="98"/>
    </row>
    <row r="57" spans="1:25" ht="16.95" customHeight="1" x14ac:dyDescent="0.3">
      <c r="A57" s="109"/>
      <c r="B57" s="110"/>
      <c r="C57" s="105" t="s">
        <v>143</v>
      </c>
      <c r="D57" s="101">
        <v>25115.439999999999</v>
      </c>
      <c r="E57" s="101">
        <v>29398.240000000002</v>
      </c>
      <c r="F57" s="101">
        <v>22238.53</v>
      </c>
      <c r="G57" s="101">
        <v>0</v>
      </c>
      <c r="H57" s="101">
        <v>11.05</v>
      </c>
      <c r="I57" s="101">
        <v>519.57000000000005</v>
      </c>
      <c r="J57" s="102">
        <v>3395.93</v>
      </c>
      <c r="K57" s="102">
        <v>952058.44</v>
      </c>
      <c r="L57" s="102">
        <v>90161.72</v>
      </c>
      <c r="M57" s="101">
        <v>30587.97</v>
      </c>
      <c r="N57" s="101">
        <v>36.380000000000003</v>
      </c>
      <c r="O57" s="101">
        <v>32421.64</v>
      </c>
      <c r="P57" s="101">
        <v>50280.59</v>
      </c>
      <c r="Q57" s="101">
        <v>8087.38</v>
      </c>
      <c r="R57" s="101">
        <v>405.72</v>
      </c>
      <c r="S57" s="101">
        <v>104.82</v>
      </c>
      <c r="T57" s="101">
        <v>17.96</v>
      </c>
      <c r="U57" s="101">
        <v>167.35</v>
      </c>
      <c r="V57" s="101">
        <v>0</v>
      </c>
      <c r="W57" s="103">
        <f t="shared" si="16"/>
        <v>1245008.7299999997</v>
      </c>
      <c r="Y57" s="98"/>
    </row>
    <row r="58" spans="1:25" ht="16.95" customHeight="1" x14ac:dyDescent="0.3">
      <c r="A58" s="109"/>
      <c r="B58" s="110"/>
      <c r="C58" s="105" t="s">
        <v>145</v>
      </c>
      <c r="D58" s="101">
        <v>11282.32</v>
      </c>
      <c r="E58" s="101">
        <v>13872.73</v>
      </c>
      <c r="F58" s="101">
        <v>4056.79</v>
      </c>
      <c r="G58" s="101">
        <v>0</v>
      </c>
      <c r="H58" s="101">
        <v>0</v>
      </c>
      <c r="I58" s="101">
        <v>287.89</v>
      </c>
      <c r="J58" s="102">
        <v>1069.9100000000001</v>
      </c>
      <c r="K58" s="102">
        <v>325601.53999999998</v>
      </c>
      <c r="L58" s="102">
        <v>36572.35</v>
      </c>
      <c r="M58" s="101">
        <v>12550.56</v>
      </c>
      <c r="N58" s="101">
        <v>22</v>
      </c>
      <c r="O58" s="101">
        <v>7548.81</v>
      </c>
      <c r="P58" s="101">
        <v>23320.87</v>
      </c>
      <c r="Q58" s="101">
        <v>5440.16</v>
      </c>
      <c r="R58" s="101">
        <v>85.89</v>
      </c>
      <c r="S58" s="101">
        <v>33.69</v>
      </c>
      <c r="T58" s="101">
        <v>9.83</v>
      </c>
      <c r="U58" s="101">
        <v>35</v>
      </c>
      <c r="V58" s="101">
        <v>0</v>
      </c>
      <c r="W58" s="103">
        <f t="shared" si="16"/>
        <v>441790.33999999997</v>
      </c>
      <c r="Y58" s="98"/>
    </row>
    <row r="59" spans="1:25" ht="16.95" customHeight="1" x14ac:dyDescent="0.3">
      <c r="A59" s="109"/>
      <c r="B59" s="110"/>
      <c r="C59" s="105" t="s">
        <v>146</v>
      </c>
      <c r="D59" s="101">
        <v>2862.94</v>
      </c>
      <c r="E59" s="101">
        <v>3270.6</v>
      </c>
      <c r="F59" s="101">
        <v>1458.59</v>
      </c>
      <c r="G59" s="101">
        <v>0</v>
      </c>
      <c r="H59" s="101">
        <v>0</v>
      </c>
      <c r="I59" s="101">
        <v>22</v>
      </c>
      <c r="J59" s="102">
        <v>413.66</v>
      </c>
      <c r="K59" s="102">
        <v>84834.2</v>
      </c>
      <c r="L59" s="102">
        <v>5993.75</v>
      </c>
      <c r="M59" s="101">
        <v>2505.4699999999998</v>
      </c>
      <c r="N59" s="101">
        <v>0</v>
      </c>
      <c r="O59" s="101">
        <v>1413.02</v>
      </c>
      <c r="P59" s="101">
        <v>5376.98</v>
      </c>
      <c r="Q59" s="101">
        <v>1628.07</v>
      </c>
      <c r="R59" s="101">
        <v>39.26</v>
      </c>
      <c r="S59" s="101">
        <v>0</v>
      </c>
      <c r="T59" s="101">
        <v>0</v>
      </c>
      <c r="U59" s="101">
        <v>6</v>
      </c>
      <c r="V59" s="101">
        <v>0</v>
      </c>
      <c r="W59" s="103">
        <f t="shared" si="16"/>
        <v>109824.54</v>
      </c>
      <c r="Y59" s="98"/>
    </row>
    <row r="60" spans="1:25" ht="5.25" customHeight="1" x14ac:dyDescent="0.3">
      <c r="A60" s="109"/>
      <c r="B60" s="110"/>
      <c r="C60" s="105"/>
      <c r="D60" s="101"/>
      <c r="E60" s="101"/>
      <c r="F60" s="101"/>
      <c r="G60" s="101"/>
      <c r="H60" s="101"/>
      <c r="I60" s="101"/>
      <c r="J60" s="102"/>
      <c r="K60" s="102"/>
      <c r="L60" s="102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3"/>
      <c r="Y60" s="98"/>
    </row>
    <row r="61" spans="1:25" ht="16.95" customHeight="1" x14ac:dyDescent="0.3">
      <c r="A61" s="93"/>
      <c r="B61" s="104" t="s">
        <v>147</v>
      </c>
      <c r="C61" s="105"/>
      <c r="D61" s="106">
        <v>11143.34</v>
      </c>
      <c r="E61" s="106">
        <v>14469.869999999999</v>
      </c>
      <c r="F61" s="106">
        <v>2227.58</v>
      </c>
      <c r="G61" s="106">
        <v>0</v>
      </c>
      <c r="H61" s="106">
        <v>1.25</v>
      </c>
      <c r="I61" s="106">
        <v>406.04</v>
      </c>
      <c r="J61" s="107">
        <v>1761.7300000000002</v>
      </c>
      <c r="K61" s="107">
        <v>335447.42</v>
      </c>
      <c r="L61" s="107">
        <v>35601.82</v>
      </c>
      <c r="M61" s="106">
        <v>11009.42</v>
      </c>
      <c r="N61" s="106">
        <v>0</v>
      </c>
      <c r="O61" s="106">
        <v>5774.08</v>
      </c>
      <c r="P61" s="106">
        <v>23016.01</v>
      </c>
      <c r="Q61" s="106">
        <v>5550.2350000000006</v>
      </c>
      <c r="R61" s="106">
        <v>48.39</v>
      </c>
      <c r="S61" s="106">
        <v>142.84</v>
      </c>
      <c r="T61" s="106">
        <v>7.75</v>
      </c>
      <c r="U61" s="106">
        <v>51.6</v>
      </c>
      <c r="V61" s="106">
        <f t="shared" ref="V61:W61" si="17">SUM(V62:V66)</f>
        <v>0</v>
      </c>
      <c r="W61" s="108">
        <f t="shared" si="17"/>
        <v>446659.375</v>
      </c>
      <c r="Y61" s="98"/>
    </row>
    <row r="62" spans="1:25" ht="16.95" customHeight="1" x14ac:dyDescent="0.3">
      <c r="A62" s="109"/>
      <c r="B62" s="110"/>
      <c r="C62" s="105" t="s">
        <v>148</v>
      </c>
      <c r="D62" s="101">
        <v>1977.17</v>
      </c>
      <c r="E62" s="101">
        <v>2404.5100000000002</v>
      </c>
      <c r="F62" s="101">
        <v>884.59</v>
      </c>
      <c r="G62" s="101">
        <v>0</v>
      </c>
      <c r="H62" s="101">
        <v>0</v>
      </c>
      <c r="I62" s="101">
        <v>83.63</v>
      </c>
      <c r="J62" s="102">
        <v>280.60000000000002</v>
      </c>
      <c r="K62" s="102">
        <v>48750.61</v>
      </c>
      <c r="L62" s="102">
        <v>5582.55</v>
      </c>
      <c r="M62" s="101">
        <v>1145.3699999999999</v>
      </c>
      <c r="N62" s="101">
        <v>0</v>
      </c>
      <c r="O62" s="101">
        <v>1777.37</v>
      </c>
      <c r="P62" s="101">
        <v>8123</v>
      </c>
      <c r="Q62" s="101">
        <v>172.75</v>
      </c>
      <c r="R62" s="101">
        <v>13.04</v>
      </c>
      <c r="S62" s="101">
        <v>34.25</v>
      </c>
      <c r="T62" s="101">
        <v>1.25</v>
      </c>
      <c r="U62" s="101">
        <v>3.98</v>
      </c>
      <c r="V62" s="101">
        <v>0</v>
      </c>
      <c r="W62" s="103">
        <f t="shared" ref="W62:W66" si="18">SUM(D62:V62)</f>
        <v>71234.67</v>
      </c>
      <c r="Y62" s="98"/>
    </row>
    <row r="63" spans="1:25" ht="16.95" customHeight="1" x14ac:dyDescent="0.3">
      <c r="A63" s="109"/>
      <c r="B63" s="110"/>
      <c r="C63" s="105" t="s">
        <v>149</v>
      </c>
      <c r="D63" s="101">
        <v>1723.46</v>
      </c>
      <c r="E63" s="101">
        <v>2079.23</v>
      </c>
      <c r="F63" s="101">
        <v>187.67</v>
      </c>
      <c r="G63" s="101">
        <v>0</v>
      </c>
      <c r="H63" s="101">
        <v>1.25</v>
      </c>
      <c r="I63" s="101">
        <v>185</v>
      </c>
      <c r="J63" s="102">
        <v>152.34</v>
      </c>
      <c r="K63" s="102">
        <v>60351.12</v>
      </c>
      <c r="L63" s="102">
        <v>11301.1</v>
      </c>
      <c r="M63" s="101">
        <v>1484.53</v>
      </c>
      <c r="N63" s="101">
        <v>0</v>
      </c>
      <c r="O63" s="101">
        <v>769.29</v>
      </c>
      <c r="P63" s="101">
        <v>3446.82</v>
      </c>
      <c r="Q63" s="101">
        <v>1149.95</v>
      </c>
      <c r="R63" s="101">
        <v>0</v>
      </c>
      <c r="S63" s="101">
        <v>35.659999999999997</v>
      </c>
      <c r="T63" s="101">
        <v>6.5</v>
      </c>
      <c r="U63" s="101">
        <v>11</v>
      </c>
      <c r="V63" s="101">
        <v>0</v>
      </c>
      <c r="W63" s="103">
        <f t="shared" si="18"/>
        <v>82884.920000000013</v>
      </c>
      <c r="Y63" s="98"/>
    </row>
    <row r="64" spans="1:25" ht="16.95" customHeight="1" x14ac:dyDescent="0.3">
      <c r="A64" s="109"/>
      <c r="B64" s="110"/>
      <c r="C64" s="105" t="s">
        <v>150</v>
      </c>
      <c r="D64" s="101">
        <v>2114.0300000000002</v>
      </c>
      <c r="E64" s="101">
        <v>3004.09</v>
      </c>
      <c r="F64" s="101">
        <v>412.2</v>
      </c>
      <c r="G64" s="101">
        <v>0</v>
      </c>
      <c r="H64" s="101">
        <v>0</v>
      </c>
      <c r="I64" s="101">
        <v>73.5</v>
      </c>
      <c r="J64" s="102">
        <v>374.43</v>
      </c>
      <c r="K64" s="102">
        <v>58949.66</v>
      </c>
      <c r="L64" s="102">
        <v>6006.52</v>
      </c>
      <c r="M64" s="101">
        <v>2901.28</v>
      </c>
      <c r="N64" s="101">
        <v>0</v>
      </c>
      <c r="O64" s="101">
        <v>762.92</v>
      </c>
      <c r="P64" s="101">
        <v>2244.58</v>
      </c>
      <c r="Q64" s="101">
        <v>1460.085</v>
      </c>
      <c r="R64" s="101">
        <v>12.75</v>
      </c>
      <c r="S64" s="101">
        <v>68.62</v>
      </c>
      <c r="T64" s="101">
        <v>0</v>
      </c>
      <c r="U64" s="101">
        <v>4.1100000000000003</v>
      </c>
      <c r="V64" s="101">
        <v>0</v>
      </c>
      <c r="W64" s="103">
        <f t="shared" si="18"/>
        <v>78388.775000000009</v>
      </c>
      <c r="Y64" s="98"/>
    </row>
    <row r="65" spans="1:34" ht="16.95" customHeight="1" x14ac:dyDescent="0.3">
      <c r="A65" s="109"/>
      <c r="B65" s="110"/>
      <c r="C65" s="105" t="s">
        <v>151</v>
      </c>
      <c r="D65" s="101">
        <v>3717.8</v>
      </c>
      <c r="E65" s="101">
        <v>4875.75</v>
      </c>
      <c r="F65" s="101">
        <v>538.47</v>
      </c>
      <c r="G65" s="101">
        <v>0</v>
      </c>
      <c r="H65" s="101">
        <v>0</v>
      </c>
      <c r="I65" s="101">
        <v>59.5</v>
      </c>
      <c r="J65" s="102">
        <v>822.18</v>
      </c>
      <c r="K65" s="102">
        <v>128215.92</v>
      </c>
      <c r="L65" s="102">
        <v>8967.02</v>
      </c>
      <c r="M65" s="101">
        <v>3828.56</v>
      </c>
      <c r="N65" s="101">
        <v>0</v>
      </c>
      <c r="O65" s="101">
        <v>1855.37</v>
      </c>
      <c r="P65" s="101">
        <v>7873.59</v>
      </c>
      <c r="Q65" s="101">
        <v>2049.7800000000002</v>
      </c>
      <c r="R65" s="101">
        <v>13.02</v>
      </c>
      <c r="S65" s="101">
        <v>4.3099999999999996</v>
      </c>
      <c r="T65" s="101">
        <v>0</v>
      </c>
      <c r="U65" s="101">
        <v>10.5</v>
      </c>
      <c r="V65" s="101">
        <v>0</v>
      </c>
      <c r="W65" s="103">
        <f t="shared" si="18"/>
        <v>162831.76999999996</v>
      </c>
      <c r="Y65" s="98"/>
    </row>
    <row r="66" spans="1:34" ht="16.95" customHeight="1" x14ac:dyDescent="0.3">
      <c r="A66" s="109"/>
      <c r="B66" s="110"/>
      <c r="C66" s="105" t="s">
        <v>152</v>
      </c>
      <c r="D66" s="101">
        <v>1610.88</v>
      </c>
      <c r="E66" s="101">
        <v>2106.29</v>
      </c>
      <c r="F66" s="101">
        <v>204.65</v>
      </c>
      <c r="G66" s="101">
        <v>0</v>
      </c>
      <c r="H66" s="101">
        <v>0</v>
      </c>
      <c r="I66" s="101">
        <v>4.41</v>
      </c>
      <c r="J66" s="102">
        <v>132.18</v>
      </c>
      <c r="K66" s="102">
        <v>39180.11</v>
      </c>
      <c r="L66" s="102">
        <v>3744.63</v>
      </c>
      <c r="M66" s="101">
        <v>1649.68</v>
      </c>
      <c r="N66" s="101">
        <v>0</v>
      </c>
      <c r="O66" s="101">
        <v>609.13</v>
      </c>
      <c r="P66" s="101">
        <v>1328.02</v>
      </c>
      <c r="Q66" s="101">
        <v>717.67</v>
      </c>
      <c r="R66" s="101">
        <v>9.58</v>
      </c>
      <c r="S66" s="101">
        <v>0</v>
      </c>
      <c r="T66" s="101">
        <v>0</v>
      </c>
      <c r="U66" s="101">
        <v>22.01</v>
      </c>
      <c r="V66" s="101">
        <v>0</v>
      </c>
      <c r="W66" s="103">
        <f t="shared" si="18"/>
        <v>51319.24</v>
      </c>
      <c r="Y66" s="98"/>
    </row>
    <row r="67" spans="1:34" ht="5.25" customHeight="1" x14ac:dyDescent="0.3">
      <c r="A67" s="109"/>
      <c r="B67" s="110"/>
      <c r="C67" s="105"/>
      <c r="D67" s="101"/>
      <c r="E67" s="101"/>
      <c r="F67" s="101"/>
      <c r="G67" s="101"/>
      <c r="H67" s="101"/>
      <c r="I67" s="101"/>
      <c r="J67" s="102"/>
      <c r="K67" s="102"/>
      <c r="L67" s="102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3">
        <v>0</v>
      </c>
      <c r="Y67" s="98"/>
    </row>
    <row r="68" spans="1:34" ht="16.95" customHeight="1" x14ac:dyDescent="0.3">
      <c r="A68" s="93"/>
      <c r="B68" s="104" t="s">
        <v>153</v>
      </c>
      <c r="C68" s="105"/>
      <c r="D68" s="106">
        <v>18070.16</v>
      </c>
      <c r="E68" s="106">
        <v>23497.269999999997</v>
      </c>
      <c r="F68" s="106">
        <v>14603.27</v>
      </c>
      <c r="G68" s="106">
        <v>0</v>
      </c>
      <c r="H68" s="106">
        <v>0</v>
      </c>
      <c r="I68" s="106">
        <v>1367.97</v>
      </c>
      <c r="J68" s="107">
        <v>2787.31</v>
      </c>
      <c r="K68" s="107">
        <v>688034.74</v>
      </c>
      <c r="L68" s="107">
        <v>67865.759999999995</v>
      </c>
      <c r="M68" s="106">
        <v>21981.760000000002</v>
      </c>
      <c r="N68" s="106">
        <v>62</v>
      </c>
      <c r="O68" s="106">
        <v>11058.85</v>
      </c>
      <c r="P68" s="106">
        <v>23440.36</v>
      </c>
      <c r="Q68" s="106">
        <v>5058.3649999999998</v>
      </c>
      <c r="R68" s="106">
        <v>177.61</v>
      </c>
      <c r="S68" s="106">
        <v>265.90999999999997</v>
      </c>
      <c r="T68" s="106">
        <v>18.239999999999998</v>
      </c>
      <c r="U68" s="106">
        <v>236.73</v>
      </c>
      <c r="V68" s="106">
        <f t="shared" ref="V68:W68" si="19">SUM(V69:V71)</f>
        <v>0</v>
      </c>
      <c r="W68" s="108">
        <f t="shared" si="19"/>
        <v>878526.30500000005</v>
      </c>
      <c r="Y68" s="98"/>
    </row>
    <row r="69" spans="1:34" ht="16.95" customHeight="1" x14ac:dyDescent="0.3">
      <c r="A69" s="109"/>
      <c r="B69" s="110"/>
      <c r="C69" s="105" t="s">
        <v>154</v>
      </c>
      <c r="D69" s="101">
        <v>2731.19</v>
      </c>
      <c r="E69" s="101">
        <v>4038.01</v>
      </c>
      <c r="F69" s="101">
        <v>682.56</v>
      </c>
      <c r="G69" s="101">
        <v>0</v>
      </c>
      <c r="H69" s="101">
        <v>0</v>
      </c>
      <c r="I69" s="101">
        <v>213.48</v>
      </c>
      <c r="J69" s="102">
        <v>786.58</v>
      </c>
      <c r="K69" s="102">
        <v>140438.35999999999</v>
      </c>
      <c r="L69" s="102">
        <v>15953.79</v>
      </c>
      <c r="M69" s="101">
        <v>4466.45</v>
      </c>
      <c r="N69" s="101">
        <v>0</v>
      </c>
      <c r="O69" s="101">
        <v>1667.73</v>
      </c>
      <c r="P69" s="101">
        <v>4810.43</v>
      </c>
      <c r="Q69" s="101">
        <v>1262.33</v>
      </c>
      <c r="R69" s="101">
        <v>31.88</v>
      </c>
      <c r="S69" s="101">
        <v>97.84</v>
      </c>
      <c r="T69" s="101">
        <v>6.96</v>
      </c>
      <c r="U69" s="101">
        <v>13</v>
      </c>
      <c r="V69" s="101">
        <v>0</v>
      </c>
      <c r="W69" s="103">
        <f t="shared" ref="W69:W73" si="20">SUM(D69:V69)</f>
        <v>177200.59</v>
      </c>
      <c r="Y69" s="98"/>
    </row>
    <row r="70" spans="1:34" ht="16.95" customHeight="1" x14ac:dyDescent="0.3">
      <c r="A70" s="109"/>
      <c r="B70" s="110"/>
      <c r="C70" s="105" t="s">
        <v>153</v>
      </c>
      <c r="D70" s="101">
        <v>13975.68</v>
      </c>
      <c r="E70" s="101">
        <v>17455.189999999999</v>
      </c>
      <c r="F70" s="101">
        <v>13519.12</v>
      </c>
      <c r="G70" s="101">
        <v>0</v>
      </c>
      <c r="H70" s="101">
        <v>0</v>
      </c>
      <c r="I70" s="101">
        <v>1007.59</v>
      </c>
      <c r="J70" s="102">
        <v>1804</v>
      </c>
      <c r="K70" s="102">
        <v>496184.11</v>
      </c>
      <c r="L70" s="102">
        <v>47147.75</v>
      </c>
      <c r="M70" s="101">
        <v>15931.18</v>
      </c>
      <c r="N70" s="101">
        <v>62</v>
      </c>
      <c r="O70" s="101">
        <v>9047.18</v>
      </c>
      <c r="P70" s="101">
        <v>13913.5</v>
      </c>
      <c r="Q70" s="101">
        <v>2976.5149999999999</v>
      </c>
      <c r="R70" s="101">
        <v>139.4</v>
      </c>
      <c r="S70" s="101">
        <v>168.07</v>
      </c>
      <c r="T70" s="101">
        <v>10.28</v>
      </c>
      <c r="U70" s="101">
        <v>148.72999999999999</v>
      </c>
      <c r="V70" s="101">
        <v>0</v>
      </c>
      <c r="W70" s="103">
        <f t="shared" si="20"/>
        <v>633490.29500000004</v>
      </c>
      <c r="Y70" s="98"/>
    </row>
    <row r="71" spans="1:34" ht="16.95" customHeight="1" x14ac:dyDescent="0.3">
      <c r="A71" s="109"/>
      <c r="B71" s="110"/>
      <c r="C71" s="105" t="s">
        <v>155</v>
      </c>
      <c r="D71" s="101">
        <v>1363.29</v>
      </c>
      <c r="E71" s="101">
        <v>2004.07</v>
      </c>
      <c r="F71" s="101">
        <v>401.59</v>
      </c>
      <c r="G71" s="101">
        <v>0</v>
      </c>
      <c r="H71" s="101">
        <v>0</v>
      </c>
      <c r="I71" s="101">
        <v>146.9</v>
      </c>
      <c r="J71" s="102">
        <v>196.73</v>
      </c>
      <c r="K71" s="102">
        <v>51412.27</v>
      </c>
      <c r="L71" s="102">
        <v>4764.22</v>
      </c>
      <c r="M71" s="101">
        <v>1584.13</v>
      </c>
      <c r="N71" s="101">
        <v>0</v>
      </c>
      <c r="O71" s="101">
        <v>343.94</v>
      </c>
      <c r="P71" s="101">
        <v>4716.43</v>
      </c>
      <c r="Q71" s="101">
        <v>819.52</v>
      </c>
      <c r="R71" s="101">
        <v>6.33</v>
      </c>
      <c r="S71" s="101">
        <v>0</v>
      </c>
      <c r="T71" s="101">
        <v>1</v>
      </c>
      <c r="U71" s="101">
        <v>75</v>
      </c>
      <c r="V71" s="101">
        <v>0</v>
      </c>
      <c r="W71" s="103">
        <f t="shared" si="20"/>
        <v>67835.420000000013</v>
      </c>
      <c r="Y71" s="98"/>
    </row>
    <row r="72" spans="1:34" ht="16.95" customHeight="1" x14ac:dyDescent="0.3">
      <c r="A72" s="109"/>
      <c r="B72" s="104" t="s">
        <v>230</v>
      </c>
      <c r="C72" s="105"/>
      <c r="D72" s="106">
        <v>3155.83</v>
      </c>
      <c r="E72" s="106">
        <v>3573.64</v>
      </c>
      <c r="F72" s="106">
        <v>977.85</v>
      </c>
      <c r="G72" s="106">
        <v>0</v>
      </c>
      <c r="H72" s="106">
        <v>0</v>
      </c>
      <c r="I72" s="106">
        <v>68.98</v>
      </c>
      <c r="J72" s="107">
        <v>418.21</v>
      </c>
      <c r="K72" s="107">
        <v>81269.320000000007</v>
      </c>
      <c r="L72" s="107">
        <v>8244.5300000000007</v>
      </c>
      <c r="M72" s="106">
        <v>3546.48</v>
      </c>
      <c r="N72" s="106">
        <v>0</v>
      </c>
      <c r="O72" s="106">
        <v>1488.55</v>
      </c>
      <c r="P72" s="106">
        <v>3547.93</v>
      </c>
      <c r="Q72" s="106">
        <v>813.6</v>
      </c>
      <c r="R72" s="106">
        <v>21.82</v>
      </c>
      <c r="S72" s="106">
        <v>29.23</v>
      </c>
      <c r="T72" s="106">
        <v>1.97</v>
      </c>
      <c r="U72" s="106">
        <v>4</v>
      </c>
      <c r="V72" s="106">
        <v>0</v>
      </c>
      <c r="W72" s="103">
        <f t="shared" si="20"/>
        <v>107161.94</v>
      </c>
      <c r="Y72" s="98"/>
    </row>
    <row r="73" spans="1:34" ht="16.95" customHeight="1" x14ac:dyDescent="0.3">
      <c r="A73" s="257" t="s">
        <v>226</v>
      </c>
      <c r="B73" s="258"/>
      <c r="C73" s="259"/>
      <c r="D73" s="106">
        <v>206.75</v>
      </c>
      <c r="E73" s="106">
        <v>187.5</v>
      </c>
      <c r="F73" s="106">
        <v>14.05</v>
      </c>
      <c r="G73" s="106">
        <v>0</v>
      </c>
      <c r="H73" s="106">
        <v>0</v>
      </c>
      <c r="I73" s="106">
        <v>0</v>
      </c>
      <c r="J73" s="107">
        <v>23</v>
      </c>
      <c r="K73" s="107">
        <v>6751.72</v>
      </c>
      <c r="L73" s="107">
        <v>1436.98</v>
      </c>
      <c r="M73" s="106">
        <v>239.75</v>
      </c>
      <c r="N73" s="106">
        <v>0</v>
      </c>
      <c r="O73" s="106">
        <v>199.33</v>
      </c>
      <c r="P73" s="106">
        <v>26</v>
      </c>
      <c r="Q73" s="106">
        <v>0</v>
      </c>
      <c r="R73" s="106">
        <v>0</v>
      </c>
      <c r="S73" s="106">
        <v>0</v>
      </c>
      <c r="T73" s="106">
        <v>0</v>
      </c>
      <c r="U73" s="106">
        <v>0</v>
      </c>
      <c r="V73" s="106">
        <v>0</v>
      </c>
      <c r="W73" s="103">
        <f t="shared" si="20"/>
        <v>9085.08</v>
      </c>
      <c r="Y73" s="98"/>
    </row>
    <row r="74" spans="1:34" s="99" customFormat="1" ht="34.950000000000003" customHeight="1" thickBot="1" x14ac:dyDescent="0.3">
      <c r="A74" s="115" t="s">
        <v>156</v>
      </c>
      <c r="B74" s="116"/>
      <c r="C74" s="117"/>
      <c r="D74" s="118">
        <f t="shared" ref="D74:W74" si="21">SUM(D8,D10,D42,D73)</f>
        <v>483949.47</v>
      </c>
      <c r="E74" s="118">
        <f t="shared" si="21"/>
        <v>595047.35</v>
      </c>
      <c r="F74" s="118">
        <f t="shared" si="21"/>
        <v>238517.08999999997</v>
      </c>
      <c r="G74" s="118">
        <f t="shared" si="21"/>
        <v>591.95000000000005</v>
      </c>
      <c r="H74" s="118">
        <f t="shared" si="21"/>
        <v>242.2</v>
      </c>
      <c r="I74" s="118">
        <f t="shared" si="21"/>
        <v>16562.86</v>
      </c>
      <c r="J74" s="119">
        <f t="shared" si="21"/>
        <v>137703.87</v>
      </c>
      <c r="K74" s="119">
        <f t="shared" si="21"/>
        <v>17117870.830000002</v>
      </c>
      <c r="L74" s="119">
        <f t="shared" si="21"/>
        <v>1846784.13</v>
      </c>
      <c r="M74" s="118">
        <f t="shared" si="21"/>
        <v>450164.1</v>
      </c>
      <c r="N74" s="118">
        <f t="shared" si="21"/>
        <v>610.39</v>
      </c>
      <c r="O74" s="118">
        <f t="shared" si="21"/>
        <v>244687.48999999996</v>
      </c>
      <c r="P74" s="118">
        <f t="shared" si="21"/>
        <v>1019703.2200000001</v>
      </c>
      <c r="Q74" s="118">
        <f t="shared" si="21"/>
        <v>80442.404999999999</v>
      </c>
      <c r="R74" s="118">
        <f t="shared" si="21"/>
        <v>15297.21</v>
      </c>
      <c r="S74" s="118">
        <f t="shared" si="21"/>
        <v>7643.12</v>
      </c>
      <c r="T74" s="118">
        <f t="shared" si="21"/>
        <v>767.68999999999994</v>
      </c>
      <c r="U74" s="118">
        <f t="shared" si="21"/>
        <v>17827.47</v>
      </c>
      <c r="V74" s="118">
        <f t="shared" si="21"/>
        <v>0</v>
      </c>
      <c r="W74" s="120">
        <f t="shared" si="21"/>
        <v>22274412.844999999</v>
      </c>
      <c r="X74" s="121"/>
      <c r="Y74" s="98"/>
      <c r="Z74" s="98"/>
      <c r="AA74" s="98"/>
      <c r="AB74" s="98"/>
      <c r="AC74" s="98"/>
      <c r="AD74" s="98"/>
      <c r="AE74" s="98"/>
      <c r="AF74" s="98"/>
      <c r="AG74" s="98"/>
      <c r="AH74" s="98"/>
    </row>
    <row r="75" spans="1:34" ht="15" customHeight="1" thickTop="1" x14ac:dyDescent="0.3">
      <c r="C75" s="6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1:34" ht="15" customHeight="1" x14ac:dyDescent="0.3">
      <c r="C76" s="6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1:34" ht="15" customHeight="1" x14ac:dyDescent="0.3">
      <c r="C77" s="6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1:34" ht="15" customHeight="1" x14ac:dyDescent="0.3">
      <c r="C78" s="6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1:34" ht="15" customHeight="1" x14ac:dyDescent="0.3">
      <c r="C79" s="6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1:34" ht="15" customHeight="1" x14ac:dyDescent="0.3">
      <c r="C80" s="6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3:23" ht="15" customHeight="1" x14ac:dyDescent="0.3">
      <c r="C81" s="6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3:23" ht="15" customHeight="1" x14ac:dyDescent="0.3">
      <c r="C82" s="6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3:23" ht="15" customHeight="1" x14ac:dyDescent="0.3">
      <c r="C83" s="6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3:23" ht="15" customHeight="1" x14ac:dyDescent="0.3">
      <c r="C84" s="6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3:23" ht="15" customHeight="1" x14ac:dyDescent="0.3">
      <c r="C85" s="6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3:23" ht="15" customHeight="1" x14ac:dyDescent="0.3">
      <c r="C86" s="6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3:23" ht="15" customHeight="1" x14ac:dyDescent="0.3">
      <c r="C87" s="6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3:23" ht="15" customHeight="1" x14ac:dyDescent="0.3">
      <c r="C88" s="6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3:23" ht="15" customHeight="1" x14ac:dyDescent="0.3">
      <c r="C89" s="6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3:23" ht="15" customHeight="1" x14ac:dyDescent="0.3">
      <c r="C90" s="6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3:23" ht="15" customHeight="1" x14ac:dyDescent="0.3">
      <c r="C91" s="6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3:23" ht="15" customHeight="1" x14ac:dyDescent="0.3">
      <c r="C92" s="6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3:23" ht="15" customHeight="1" x14ac:dyDescent="0.3">
      <c r="C93" s="6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3:23" ht="15" customHeight="1" x14ac:dyDescent="0.3">
      <c r="C94" s="6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3:23" ht="15" customHeight="1" x14ac:dyDescent="0.3">
      <c r="C95" s="6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3:23" ht="15" customHeight="1" x14ac:dyDescent="0.3">
      <c r="C96" s="6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</row>
    <row r="97" spans="3:23" ht="15" customHeight="1" x14ac:dyDescent="0.3">
      <c r="C97" s="6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</row>
    <row r="98" spans="3:23" ht="15" customHeight="1" x14ac:dyDescent="0.3">
      <c r="C98" s="6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</row>
    <row r="99" spans="3:23" ht="15" customHeight="1" x14ac:dyDescent="0.3">
      <c r="C99" s="6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</row>
    <row r="100" spans="3:23" ht="15" customHeight="1" x14ac:dyDescent="0.3">
      <c r="C100" s="6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</row>
    <row r="101" spans="3:23" ht="15" customHeight="1" x14ac:dyDescent="0.3">
      <c r="C101" s="6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</row>
    <row r="102" spans="3:23" ht="15" customHeight="1" x14ac:dyDescent="0.3">
      <c r="C102" s="6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</row>
    <row r="103" spans="3:23" ht="15" customHeight="1" x14ac:dyDescent="0.3">
      <c r="C103" s="6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</row>
    <row r="104" spans="3:23" ht="15" customHeight="1" x14ac:dyDescent="0.3">
      <c r="C104" s="6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</row>
    <row r="105" spans="3:23" ht="15" customHeight="1" x14ac:dyDescent="0.3">
      <c r="C105" s="6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</row>
    <row r="106" spans="3:23" ht="15" customHeight="1" x14ac:dyDescent="0.3">
      <c r="C106" s="6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</row>
    <row r="107" spans="3:23" ht="15" customHeight="1" x14ac:dyDescent="0.3">
      <c r="C107" s="6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</row>
    <row r="108" spans="3:23" ht="15" customHeight="1" x14ac:dyDescent="0.3">
      <c r="C108" s="6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</row>
    <row r="109" spans="3:23" ht="15" customHeight="1" x14ac:dyDescent="0.3">
      <c r="C109" s="6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</row>
    <row r="110" spans="3:23" ht="15" customHeight="1" x14ac:dyDescent="0.3">
      <c r="C110" s="6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3:23" ht="15" customHeight="1" x14ac:dyDescent="0.3">
      <c r="C111" s="6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3:23" ht="15" customHeight="1" x14ac:dyDescent="0.3">
      <c r="C112" s="6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</row>
    <row r="113" spans="3:23" ht="15" customHeight="1" x14ac:dyDescent="0.3">
      <c r="C113" s="6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</row>
    <row r="114" spans="3:23" ht="15" customHeight="1" x14ac:dyDescent="0.3">
      <c r="C114" s="6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</row>
    <row r="115" spans="3:23" ht="15" customHeight="1" x14ac:dyDescent="0.3">
      <c r="C115" s="6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</row>
    <row r="116" spans="3:23" ht="15" customHeight="1" x14ac:dyDescent="0.3">
      <c r="C116" s="6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</row>
    <row r="117" spans="3:23" ht="15" customHeight="1" x14ac:dyDescent="0.3">
      <c r="C117" s="6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</row>
    <row r="118" spans="3:23" ht="15" customHeight="1" x14ac:dyDescent="0.3">
      <c r="C118" s="6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</row>
    <row r="119" spans="3:23" ht="15" customHeight="1" x14ac:dyDescent="0.3">
      <c r="C119" s="6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</row>
    <row r="120" spans="3:23" ht="15" customHeight="1" x14ac:dyDescent="0.3">
      <c r="C120" s="6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</row>
    <row r="121" spans="3:23" x14ac:dyDescent="0.3">
      <c r="C121" s="6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</row>
    <row r="122" spans="3:23" x14ac:dyDescent="0.3">
      <c r="C122" s="6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</row>
    <row r="123" spans="3:23" x14ac:dyDescent="0.3">
      <c r="C123" s="6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</row>
    <row r="124" spans="3:23" x14ac:dyDescent="0.3">
      <c r="C124" s="6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</row>
    <row r="125" spans="3:23" x14ac:dyDescent="0.3">
      <c r="C125" s="6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</row>
    <row r="126" spans="3:23" x14ac:dyDescent="0.3">
      <c r="C126" s="6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</row>
    <row r="127" spans="3:23" x14ac:dyDescent="0.3">
      <c r="C127" s="6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</row>
    <row r="128" spans="3:23" x14ac:dyDescent="0.3">
      <c r="C128" s="6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</row>
    <row r="129" spans="3:23" x14ac:dyDescent="0.3">
      <c r="C129" s="6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</row>
    <row r="130" spans="3:23" x14ac:dyDescent="0.3">
      <c r="C130" s="6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</row>
    <row r="131" spans="3:23" x14ac:dyDescent="0.3">
      <c r="C131" s="6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</row>
    <row r="132" spans="3:23" x14ac:dyDescent="0.3">
      <c r="C132" s="6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</row>
    <row r="133" spans="3:23" x14ac:dyDescent="0.3">
      <c r="C133" s="6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</row>
    <row r="134" spans="3:23" x14ac:dyDescent="0.3">
      <c r="C134" s="6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</row>
    <row r="135" spans="3:23" x14ac:dyDescent="0.3">
      <c r="C135" s="6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</row>
    <row r="136" spans="3:23" x14ac:dyDescent="0.3">
      <c r="C136" s="6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</row>
    <row r="137" spans="3:23" x14ac:dyDescent="0.3">
      <c r="C137" s="6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</row>
    <row r="138" spans="3:23" x14ac:dyDescent="0.3">
      <c r="C138" s="6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</row>
    <row r="139" spans="3:23" x14ac:dyDescent="0.3">
      <c r="C139" s="6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</row>
    <row r="140" spans="3:23" x14ac:dyDescent="0.3">
      <c r="C140" s="6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</row>
    <row r="141" spans="3:23" x14ac:dyDescent="0.3">
      <c r="C141" s="6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3:23" x14ac:dyDescent="0.3">
      <c r="C142" s="6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</row>
    <row r="143" spans="3:23" x14ac:dyDescent="0.3">
      <c r="C143" s="6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</row>
    <row r="144" spans="3:23" x14ac:dyDescent="0.3">
      <c r="C144" s="6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</row>
    <row r="145" spans="3:23" x14ac:dyDescent="0.3">
      <c r="C145" s="6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</row>
    <row r="146" spans="3:23" x14ac:dyDescent="0.3">
      <c r="C146" s="6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</row>
    <row r="147" spans="3:23" x14ac:dyDescent="0.3">
      <c r="C147" s="6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</row>
    <row r="148" spans="3:23" x14ac:dyDescent="0.3">
      <c r="C148" s="6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</row>
    <row r="149" spans="3:23" x14ac:dyDescent="0.3">
      <c r="C149" s="6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</row>
    <row r="150" spans="3:23" x14ac:dyDescent="0.3">
      <c r="C150" s="6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</row>
    <row r="151" spans="3:23" x14ac:dyDescent="0.3">
      <c r="C151" s="6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</row>
    <row r="152" spans="3:23" x14ac:dyDescent="0.3">
      <c r="C152" s="6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</row>
    <row r="153" spans="3:23" x14ac:dyDescent="0.3">
      <c r="C153" s="6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</row>
    <row r="154" spans="3:23" x14ac:dyDescent="0.3">
      <c r="C154" s="6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</row>
    <row r="155" spans="3:23" x14ac:dyDescent="0.3">
      <c r="C155" s="6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</row>
    <row r="156" spans="3:23" x14ac:dyDescent="0.3">
      <c r="C156" s="6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</row>
    <row r="157" spans="3:23" x14ac:dyDescent="0.3">
      <c r="C157" s="6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</row>
    <row r="158" spans="3:23" x14ac:dyDescent="0.3">
      <c r="C158" s="6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</row>
    <row r="159" spans="3:23" x14ac:dyDescent="0.3">
      <c r="C159" s="6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</row>
    <row r="160" spans="3:23" x14ac:dyDescent="0.3">
      <c r="C160" s="6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</row>
    <row r="161" spans="3:23" x14ac:dyDescent="0.3">
      <c r="C161" s="6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</row>
    <row r="162" spans="3:23" x14ac:dyDescent="0.3">
      <c r="C162" s="6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</row>
    <row r="163" spans="3:23" x14ac:dyDescent="0.3">
      <c r="C163" s="6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</row>
    <row r="164" spans="3:23" x14ac:dyDescent="0.3">
      <c r="C164" s="6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</row>
    <row r="165" spans="3:23" x14ac:dyDescent="0.3">
      <c r="C165" s="6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</row>
    <row r="166" spans="3:23" x14ac:dyDescent="0.3">
      <c r="C166" s="6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</row>
    <row r="167" spans="3:23" x14ac:dyDescent="0.3">
      <c r="C167" s="6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</row>
    <row r="168" spans="3:23" x14ac:dyDescent="0.3">
      <c r="C168" s="6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</row>
    <row r="169" spans="3:23" x14ac:dyDescent="0.3">
      <c r="C169" s="6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</row>
    <row r="170" spans="3:23" x14ac:dyDescent="0.3">
      <c r="C170" s="6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</row>
    <row r="171" spans="3:23" x14ac:dyDescent="0.3">
      <c r="C171" s="6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</row>
    <row r="172" spans="3:23" x14ac:dyDescent="0.3">
      <c r="C172" s="6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</row>
    <row r="173" spans="3:23" x14ac:dyDescent="0.3">
      <c r="C173" s="6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</row>
    <row r="174" spans="3:23" x14ac:dyDescent="0.3">
      <c r="C174" s="6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</row>
    <row r="175" spans="3:23" x14ac:dyDescent="0.3">
      <c r="C175" s="6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</row>
    <row r="176" spans="3:23" x14ac:dyDescent="0.3">
      <c r="C176" s="6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</row>
    <row r="177" spans="3:23" x14ac:dyDescent="0.3">
      <c r="C177" s="6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</row>
    <row r="178" spans="3:23" x14ac:dyDescent="0.3">
      <c r="C178" s="6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</row>
    <row r="179" spans="3:23" x14ac:dyDescent="0.3">
      <c r="C179" s="6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</row>
    <row r="180" spans="3:23" x14ac:dyDescent="0.3">
      <c r="C180" s="6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</row>
    <row r="181" spans="3:23" x14ac:dyDescent="0.3">
      <c r="C181" s="6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</row>
    <row r="182" spans="3:23" x14ac:dyDescent="0.3">
      <c r="C182" s="6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</row>
    <row r="183" spans="3:23" x14ac:dyDescent="0.3">
      <c r="C183" s="6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</row>
    <row r="184" spans="3:23" x14ac:dyDescent="0.3">
      <c r="C184" s="6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</row>
    <row r="185" spans="3:23" x14ac:dyDescent="0.3">
      <c r="C185" s="6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</row>
    <row r="186" spans="3:23" x14ac:dyDescent="0.3">
      <c r="C186" s="6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</row>
    <row r="187" spans="3:23" x14ac:dyDescent="0.3">
      <c r="C187" s="6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</row>
    <row r="188" spans="3:23" x14ac:dyDescent="0.3">
      <c r="C188" s="6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</row>
    <row r="189" spans="3:23" x14ac:dyDescent="0.3">
      <c r="C189" s="6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</row>
    <row r="190" spans="3:23" x14ac:dyDescent="0.3">
      <c r="C190" s="6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</row>
    <row r="191" spans="3:23" x14ac:dyDescent="0.3">
      <c r="C191" s="6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</row>
    <row r="192" spans="3:23" x14ac:dyDescent="0.3">
      <c r="C192" s="6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</row>
    <row r="193" spans="3:23" x14ac:dyDescent="0.3">
      <c r="C193" s="6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</row>
    <row r="194" spans="3:23" x14ac:dyDescent="0.3">
      <c r="C194" s="6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</row>
    <row r="195" spans="3:23" x14ac:dyDescent="0.3">
      <c r="C195" s="6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</row>
    <row r="196" spans="3:23" x14ac:dyDescent="0.3">
      <c r="C196" s="6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</row>
    <row r="197" spans="3:23" x14ac:dyDescent="0.3">
      <c r="C197" s="6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</row>
    <row r="198" spans="3:23" x14ac:dyDescent="0.3">
      <c r="C198" s="6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</row>
    <row r="199" spans="3:23" x14ac:dyDescent="0.3">
      <c r="C199" s="6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</row>
    <row r="200" spans="3:23" x14ac:dyDescent="0.3">
      <c r="C200" s="6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</row>
    <row r="201" spans="3:23" x14ac:dyDescent="0.3">
      <c r="C201" s="6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</row>
    <row r="202" spans="3:23" x14ac:dyDescent="0.3">
      <c r="C202" s="6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</row>
    <row r="203" spans="3:23" x14ac:dyDescent="0.3">
      <c r="C203" s="6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</row>
    <row r="204" spans="3:23" x14ac:dyDescent="0.3">
      <c r="C204" s="6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</row>
    <row r="205" spans="3:23" x14ac:dyDescent="0.3">
      <c r="C205" s="6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</row>
    <row r="206" spans="3:23" x14ac:dyDescent="0.3">
      <c r="C206" s="6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</row>
    <row r="207" spans="3:23" x14ac:dyDescent="0.3">
      <c r="C207" s="6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</row>
    <row r="208" spans="3:23" x14ac:dyDescent="0.3">
      <c r="C208" s="6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</row>
    <row r="209" spans="3:23" x14ac:dyDescent="0.3">
      <c r="C209" s="6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</row>
    <row r="210" spans="3:23" x14ac:dyDescent="0.3">
      <c r="C210" s="6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</row>
    <row r="211" spans="3:23" x14ac:dyDescent="0.3">
      <c r="C211" s="6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</row>
    <row r="212" spans="3:23" x14ac:dyDescent="0.3">
      <c r="C212" s="6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</row>
    <row r="213" spans="3:23" x14ac:dyDescent="0.3">
      <c r="C213" s="6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</row>
    <row r="214" spans="3:23" x14ac:dyDescent="0.3">
      <c r="C214" s="6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</row>
    <row r="215" spans="3:23" x14ac:dyDescent="0.3">
      <c r="C215" s="6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</row>
    <row r="216" spans="3:23" x14ac:dyDescent="0.3">
      <c r="C216" s="6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</row>
    <row r="217" spans="3:23" x14ac:dyDescent="0.3">
      <c r="C217" s="6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</row>
    <row r="218" spans="3:23" x14ac:dyDescent="0.3">
      <c r="C218" s="6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</row>
    <row r="219" spans="3:23" x14ac:dyDescent="0.3">
      <c r="C219" s="6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</row>
    <row r="220" spans="3:23" x14ac:dyDescent="0.3">
      <c r="C220" s="6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</row>
    <row r="221" spans="3:23" x14ac:dyDescent="0.3">
      <c r="C221" s="6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</row>
    <row r="222" spans="3:23" x14ac:dyDescent="0.3">
      <c r="C222" s="6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</row>
    <row r="223" spans="3:23" x14ac:dyDescent="0.3">
      <c r="C223" s="6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</row>
    <row r="224" spans="3:23" x14ac:dyDescent="0.3">
      <c r="C224" s="6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</row>
    <row r="225" spans="3:23" x14ac:dyDescent="0.3">
      <c r="C225" s="6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</row>
    <row r="226" spans="3:23" x14ac:dyDescent="0.3">
      <c r="C226" s="6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</row>
    <row r="227" spans="3:23" x14ac:dyDescent="0.3">
      <c r="C227" s="6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</row>
    <row r="228" spans="3:23" x14ac:dyDescent="0.3">
      <c r="C228" s="6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</row>
    <row r="229" spans="3:23" x14ac:dyDescent="0.3">
      <c r="C229" s="6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</row>
    <row r="230" spans="3:23" x14ac:dyDescent="0.3">
      <c r="C230" s="6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</row>
    <row r="231" spans="3:23" x14ac:dyDescent="0.3">
      <c r="C231" s="6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</row>
    <row r="232" spans="3:23" x14ac:dyDescent="0.3">
      <c r="C232" s="6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</row>
    <row r="233" spans="3:23" x14ac:dyDescent="0.3">
      <c r="C233" s="6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</row>
    <row r="234" spans="3:23" x14ac:dyDescent="0.3">
      <c r="C234" s="6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</row>
    <row r="235" spans="3:23" x14ac:dyDescent="0.3">
      <c r="C235" s="6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</row>
    <row r="236" spans="3:23" x14ac:dyDescent="0.3">
      <c r="C236" s="6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</row>
    <row r="237" spans="3:23" x14ac:dyDescent="0.3">
      <c r="C237" s="6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</row>
    <row r="238" spans="3:23" x14ac:dyDescent="0.3">
      <c r="C238" s="6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</row>
    <row r="239" spans="3:23" x14ac:dyDescent="0.3">
      <c r="C239" s="6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</row>
    <row r="240" spans="3:23" x14ac:dyDescent="0.3">
      <c r="C240" s="6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</row>
    <row r="241" spans="3:23" x14ac:dyDescent="0.3">
      <c r="C241" s="6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</row>
    <row r="242" spans="3:23" x14ac:dyDescent="0.3">
      <c r="C242" s="6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</row>
    <row r="243" spans="3:23" x14ac:dyDescent="0.3">
      <c r="C243" s="6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</row>
    <row r="244" spans="3:23" x14ac:dyDescent="0.3">
      <c r="C244" s="6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</row>
    <row r="245" spans="3:23" x14ac:dyDescent="0.3">
      <c r="C245" s="6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</row>
    <row r="246" spans="3:23" x14ac:dyDescent="0.3">
      <c r="C246" s="6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</row>
    <row r="247" spans="3:23" x14ac:dyDescent="0.3">
      <c r="C247" s="6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</row>
    <row r="248" spans="3:23" x14ac:dyDescent="0.3">
      <c r="C248" s="6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</row>
    <row r="249" spans="3:23" x14ac:dyDescent="0.3">
      <c r="C249" s="6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</row>
    <row r="250" spans="3:23" x14ac:dyDescent="0.3">
      <c r="C250" s="6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</row>
    <row r="251" spans="3:23" x14ac:dyDescent="0.3">
      <c r="C251" s="6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</row>
    <row r="252" spans="3:23" x14ac:dyDescent="0.3">
      <c r="C252" s="6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</row>
    <row r="253" spans="3:23" x14ac:dyDescent="0.3">
      <c r="C253" s="6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</row>
    <row r="254" spans="3:23" x14ac:dyDescent="0.3">
      <c r="C254" s="6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</row>
    <row r="255" spans="3:23" x14ac:dyDescent="0.3">
      <c r="C255" s="6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</row>
    <row r="256" spans="3:23" x14ac:dyDescent="0.3">
      <c r="C256" s="6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</row>
  </sheetData>
  <mergeCells count="7">
    <mergeCell ref="A73:C73"/>
    <mergeCell ref="A4:C4"/>
    <mergeCell ref="A6:C7"/>
    <mergeCell ref="W6:W7"/>
    <mergeCell ref="A8:C8"/>
    <mergeCell ref="A10:C10"/>
    <mergeCell ref="A42:C42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r:id="rId1"/>
  <headerFooter alignWithMargins="0"/>
  <colBreaks count="1" manualBreakCount="1">
    <brk id="11" min="1" max="7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I256"/>
  <sheetViews>
    <sheetView zoomScale="55" zoomScaleNormal="55" zoomScaleSheetLayoutView="53" workbookViewId="0">
      <selection activeCell="Q26" sqref="Q26"/>
    </sheetView>
  </sheetViews>
  <sheetFormatPr baseColWidth="10" defaultColWidth="7.6640625" defaultRowHeight="17.399999999999999" x14ac:dyDescent="0.3"/>
  <cols>
    <col min="1" max="2" width="2.33203125" style="65" customWidth="1"/>
    <col min="3" max="3" width="33.88671875" style="66" customWidth="1"/>
    <col min="4" max="21" width="16.5546875" style="122" customWidth="1"/>
    <col min="22" max="22" width="16.5546875" style="122" hidden="1" customWidth="1"/>
    <col min="23" max="23" width="16.5546875" style="122" customWidth="1"/>
    <col min="24" max="25" width="12.6640625" style="45" customWidth="1"/>
    <col min="26" max="26" width="14.6640625" style="45" customWidth="1"/>
    <col min="27" max="35" width="12.6640625" style="45" customWidth="1"/>
    <col min="36" max="43" width="12.6640625" style="44" customWidth="1"/>
    <col min="44" max="16384" width="7.6640625" style="44"/>
  </cols>
  <sheetData>
    <row r="1" spans="1:35" s="68" customFormat="1" ht="30" customHeight="1" x14ac:dyDescent="0.4">
      <c r="A1" s="65"/>
      <c r="B1" s="65"/>
      <c r="C1" s="66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35" s="69" customFormat="1" ht="50.1" customHeight="1" x14ac:dyDescent="0.25">
      <c r="B2" s="70"/>
      <c r="C2" s="70"/>
      <c r="D2" s="70"/>
      <c r="E2" s="70"/>
      <c r="F2" s="70"/>
      <c r="G2" s="70"/>
      <c r="H2" s="70"/>
      <c r="I2" s="70"/>
      <c r="J2" s="70"/>
      <c r="K2" s="71" t="s">
        <v>205</v>
      </c>
      <c r="L2" s="72" t="s">
        <v>238</v>
      </c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4"/>
      <c r="Y2" s="74"/>
    </row>
    <row r="3" spans="1:35" s="79" customFormat="1" ht="12" customHeight="1" x14ac:dyDescent="0.4">
      <c r="A3" s="75"/>
      <c r="B3" s="76"/>
      <c r="C3" s="77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</row>
    <row r="4" spans="1:35" s="68" customFormat="1" ht="19.95" customHeight="1" x14ac:dyDescent="0.4">
      <c r="A4" s="260" t="s">
        <v>208</v>
      </c>
      <c r="B4" s="261"/>
      <c r="C4" s="261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</row>
    <row r="5" spans="1:35" s="68" customFormat="1" ht="3.6" customHeight="1" thickBot="1" x14ac:dyDescent="0.45">
      <c r="A5" s="66"/>
      <c r="B5" s="81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</row>
    <row r="6" spans="1:35" ht="29.4" customHeight="1" thickTop="1" x14ac:dyDescent="0.3">
      <c r="A6" s="262" t="s">
        <v>101</v>
      </c>
      <c r="B6" s="263"/>
      <c r="C6" s="264"/>
      <c r="D6" s="84"/>
      <c r="E6" s="85"/>
      <c r="F6" s="85"/>
      <c r="G6" s="85"/>
      <c r="H6" s="85"/>
      <c r="I6" s="85"/>
      <c r="J6" s="86"/>
      <c r="K6" s="87" t="s">
        <v>31</v>
      </c>
      <c r="L6" s="88" t="s">
        <v>102</v>
      </c>
      <c r="M6" s="89"/>
      <c r="N6" s="89"/>
      <c r="O6" s="89"/>
      <c r="P6" s="89"/>
      <c r="Q6" s="89"/>
      <c r="R6" s="89"/>
      <c r="S6" s="89"/>
      <c r="T6" s="89"/>
      <c r="U6" s="89"/>
      <c r="V6" s="27"/>
      <c r="W6" s="268" t="s">
        <v>2</v>
      </c>
    </row>
    <row r="7" spans="1:35" s="94" customFormat="1" ht="27.6" customHeight="1" x14ac:dyDescent="0.35">
      <c r="A7" s="265"/>
      <c r="B7" s="266"/>
      <c r="C7" s="267"/>
      <c r="D7" s="91" t="s">
        <v>12</v>
      </c>
      <c r="E7" s="91" t="s">
        <v>13</v>
      </c>
      <c r="F7" s="91" t="s">
        <v>14</v>
      </c>
      <c r="G7" s="91" t="s">
        <v>15</v>
      </c>
      <c r="H7" s="91" t="s">
        <v>16</v>
      </c>
      <c r="I7" s="91" t="s">
        <v>17</v>
      </c>
      <c r="J7" s="91" t="s">
        <v>18</v>
      </c>
      <c r="K7" s="91" t="s">
        <v>19</v>
      </c>
      <c r="L7" s="91" t="s">
        <v>20</v>
      </c>
      <c r="M7" s="92" t="s">
        <v>21</v>
      </c>
      <c r="N7" s="92" t="s">
        <v>22</v>
      </c>
      <c r="O7" s="92" t="s">
        <v>23</v>
      </c>
      <c r="P7" s="91" t="s">
        <v>24</v>
      </c>
      <c r="Q7" s="92" t="s">
        <v>25</v>
      </c>
      <c r="R7" s="92" t="s">
        <v>26</v>
      </c>
      <c r="S7" s="91" t="s">
        <v>27</v>
      </c>
      <c r="T7" s="91" t="s">
        <v>28</v>
      </c>
      <c r="U7" s="91" t="s">
        <v>29</v>
      </c>
      <c r="V7" s="91" t="s">
        <v>233</v>
      </c>
      <c r="W7" s="269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</row>
    <row r="8" spans="1:35" s="99" customFormat="1" ht="31.5" customHeight="1" x14ac:dyDescent="0.25">
      <c r="A8" s="257" t="s">
        <v>103</v>
      </c>
      <c r="B8" s="258"/>
      <c r="C8" s="259"/>
      <c r="D8" s="95">
        <v>48479.199999999997</v>
      </c>
      <c r="E8" s="95">
        <v>55506.5</v>
      </c>
      <c r="F8" s="95">
        <v>3455.26</v>
      </c>
      <c r="G8" s="95">
        <v>384.99</v>
      </c>
      <c r="H8" s="95">
        <v>66</v>
      </c>
      <c r="I8" s="95">
        <v>5176.1499999999996</v>
      </c>
      <c r="J8" s="96">
        <v>10083.1</v>
      </c>
      <c r="K8" s="96">
        <v>3077055.09</v>
      </c>
      <c r="L8" s="96">
        <v>359185.14</v>
      </c>
      <c r="M8" s="95">
        <v>62851.839999999997</v>
      </c>
      <c r="N8" s="95">
        <v>122.59</v>
      </c>
      <c r="O8" s="95">
        <v>59995.85</v>
      </c>
      <c r="P8" s="95">
        <v>69650.39</v>
      </c>
      <c r="Q8" s="95">
        <v>2943.1350000000002</v>
      </c>
      <c r="R8" s="95">
        <v>13674.91</v>
      </c>
      <c r="S8" s="95">
        <v>115.19</v>
      </c>
      <c r="T8" s="95">
        <v>133.25</v>
      </c>
      <c r="U8" s="95">
        <v>8546.6</v>
      </c>
      <c r="V8" s="95">
        <f t="shared" ref="V8:W8" si="0">SUM(V9)</f>
        <v>0</v>
      </c>
      <c r="W8" s="97">
        <f t="shared" si="0"/>
        <v>3777425.1850000001</v>
      </c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</row>
    <row r="9" spans="1:35" ht="16.95" customHeight="1" x14ac:dyDescent="0.3">
      <c r="A9" s="93"/>
      <c r="C9" s="100" t="s">
        <v>104</v>
      </c>
      <c r="D9" s="101">
        <v>48479.199999999997</v>
      </c>
      <c r="E9" s="101">
        <v>55506.5</v>
      </c>
      <c r="F9" s="101">
        <v>3455.26</v>
      </c>
      <c r="G9" s="101">
        <v>384.99</v>
      </c>
      <c r="H9" s="101">
        <v>66</v>
      </c>
      <c r="I9" s="101">
        <v>5176.1499999999996</v>
      </c>
      <c r="J9" s="102">
        <v>10083.1</v>
      </c>
      <c r="K9" s="102">
        <v>3077055.09</v>
      </c>
      <c r="L9" s="102">
        <v>359185.14</v>
      </c>
      <c r="M9" s="101">
        <v>62851.839999999997</v>
      </c>
      <c r="N9" s="101">
        <v>122.59</v>
      </c>
      <c r="O9" s="101">
        <v>59995.85</v>
      </c>
      <c r="P9" s="101">
        <v>69650.39</v>
      </c>
      <c r="Q9" s="101">
        <v>2943.1350000000002</v>
      </c>
      <c r="R9" s="101">
        <v>13674.91</v>
      </c>
      <c r="S9" s="101">
        <v>115.19</v>
      </c>
      <c r="T9" s="101">
        <v>133.25</v>
      </c>
      <c r="U9" s="101">
        <v>8546.6</v>
      </c>
      <c r="V9" s="101">
        <v>0</v>
      </c>
      <c r="W9" s="103">
        <f>SUM(D9:V9)</f>
        <v>3777425.1850000001</v>
      </c>
      <c r="Y9" s="98"/>
      <c r="Z9" s="98"/>
    </row>
    <row r="10" spans="1:35" s="99" customFormat="1" ht="27" customHeight="1" x14ac:dyDescent="0.25">
      <c r="A10" s="257" t="s">
        <v>105</v>
      </c>
      <c r="B10" s="258"/>
      <c r="C10" s="259"/>
      <c r="D10" s="95">
        <v>293646.71999999997</v>
      </c>
      <c r="E10" s="95">
        <v>375680.61</v>
      </c>
      <c r="F10" s="95">
        <v>2098.29</v>
      </c>
      <c r="G10" s="95">
        <v>106.84</v>
      </c>
      <c r="H10" s="95">
        <v>22.09</v>
      </c>
      <c r="I10" s="95">
        <v>4779.0200000000004</v>
      </c>
      <c r="J10" s="96">
        <v>95463.319999999992</v>
      </c>
      <c r="K10" s="96">
        <v>8850329.1699999999</v>
      </c>
      <c r="L10" s="96">
        <v>1030681.6099999999</v>
      </c>
      <c r="M10" s="95">
        <v>229410.94</v>
      </c>
      <c r="N10" s="95">
        <v>166.17000000000002</v>
      </c>
      <c r="O10" s="95">
        <v>221193.73</v>
      </c>
      <c r="P10" s="95">
        <v>533941.52</v>
      </c>
      <c r="Q10" s="95">
        <v>47956.55</v>
      </c>
      <c r="R10" s="95">
        <v>96680.050000000017</v>
      </c>
      <c r="S10" s="95">
        <v>6894.1</v>
      </c>
      <c r="T10" s="95">
        <v>478.62</v>
      </c>
      <c r="U10" s="95">
        <v>7536.15</v>
      </c>
      <c r="V10" s="95">
        <f t="shared" ref="V10:W10" si="1">SUM(V11,V16,V20,V25,V33)</f>
        <v>0</v>
      </c>
      <c r="W10" s="97">
        <f t="shared" si="1"/>
        <v>11797065.500000002</v>
      </c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</row>
    <row r="11" spans="1:35" ht="16.95" customHeight="1" x14ac:dyDescent="0.3">
      <c r="A11" s="93"/>
      <c r="B11" s="104" t="s">
        <v>106</v>
      </c>
      <c r="C11" s="105"/>
      <c r="D11" s="106">
        <v>81548.86</v>
      </c>
      <c r="E11" s="106">
        <v>100810.36</v>
      </c>
      <c r="F11" s="106">
        <v>297.92999999999995</v>
      </c>
      <c r="G11" s="106">
        <v>0</v>
      </c>
      <c r="H11" s="106">
        <v>5.15</v>
      </c>
      <c r="I11" s="106">
        <v>1043.33</v>
      </c>
      <c r="J11" s="107">
        <v>31496.620000000003</v>
      </c>
      <c r="K11" s="107">
        <v>2397076.0499999998</v>
      </c>
      <c r="L11" s="107">
        <v>304196.01</v>
      </c>
      <c r="M11" s="106">
        <v>64030.94</v>
      </c>
      <c r="N11" s="106">
        <v>0</v>
      </c>
      <c r="O11" s="106">
        <v>58632.28</v>
      </c>
      <c r="P11" s="106">
        <v>109280.29</v>
      </c>
      <c r="Q11" s="106">
        <v>12808.885</v>
      </c>
      <c r="R11" s="106">
        <v>25111.09</v>
      </c>
      <c r="S11" s="106">
        <v>2602.6800000000003</v>
      </c>
      <c r="T11" s="106">
        <v>137.44</v>
      </c>
      <c r="U11" s="106">
        <v>1329.78</v>
      </c>
      <c r="V11" s="106">
        <f t="shared" ref="V11" si="2">SUM(V12:V14)</f>
        <v>0</v>
      </c>
      <c r="W11" s="108">
        <f>SUM(W12:W14)</f>
        <v>3190407.6950000003</v>
      </c>
      <c r="Y11" s="98"/>
      <c r="Z11" s="98"/>
    </row>
    <row r="12" spans="1:35" ht="16.95" customHeight="1" x14ac:dyDescent="0.3">
      <c r="A12" s="109"/>
      <c r="B12" s="110"/>
      <c r="C12" s="105" t="s">
        <v>106</v>
      </c>
      <c r="D12" s="101">
        <v>45383.1</v>
      </c>
      <c r="E12" s="101">
        <v>53162.21</v>
      </c>
      <c r="F12" s="101">
        <v>272.27999999999997</v>
      </c>
      <c r="G12" s="101">
        <v>0</v>
      </c>
      <c r="H12" s="101">
        <v>0</v>
      </c>
      <c r="I12" s="101">
        <v>524.72</v>
      </c>
      <c r="J12" s="102">
        <v>11852.1</v>
      </c>
      <c r="K12" s="102">
        <v>1373956.79</v>
      </c>
      <c r="L12" s="102">
        <v>185964.76</v>
      </c>
      <c r="M12" s="101">
        <v>35774.79</v>
      </c>
      <c r="N12" s="101">
        <v>0</v>
      </c>
      <c r="O12" s="101">
        <v>31738.69</v>
      </c>
      <c r="P12" s="101">
        <v>63522.32</v>
      </c>
      <c r="Q12" s="101">
        <v>4369.9750000000004</v>
      </c>
      <c r="R12" s="101">
        <v>13902.36</v>
      </c>
      <c r="S12" s="101">
        <v>666.95</v>
      </c>
      <c r="T12" s="101">
        <v>102.66</v>
      </c>
      <c r="U12" s="101">
        <v>1149.25</v>
      </c>
      <c r="V12" s="101">
        <v>0</v>
      </c>
      <c r="W12" s="103">
        <f t="shared" ref="W12:W14" si="3">SUM(D12:V12)</f>
        <v>1822342.9550000001</v>
      </c>
      <c r="Y12" s="98"/>
      <c r="Z12" s="98"/>
    </row>
    <row r="13" spans="1:35" ht="16.95" customHeight="1" x14ac:dyDescent="0.3">
      <c r="A13" s="109"/>
      <c r="B13" s="110"/>
      <c r="C13" s="105" t="s">
        <v>107</v>
      </c>
      <c r="D13" s="101">
        <v>15878.94</v>
      </c>
      <c r="E13" s="101">
        <v>20305.79</v>
      </c>
      <c r="F13" s="101">
        <v>19.829999999999998</v>
      </c>
      <c r="G13" s="101">
        <v>0</v>
      </c>
      <c r="H13" s="101">
        <v>1.1100000000000001</v>
      </c>
      <c r="I13" s="101">
        <v>186.17</v>
      </c>
      <c r="J13" s="102">
        <v>3622.35</v>
      </c>
      <c r="K13" s="102">
        <v>483068.46</v>
      </c>
      <c r="L13" s="102">
        <v>59111.91</v>
      </c>
      <c r="M13" s="101">
        <v>13931.14</v>
      </c>
      <c r="N13" s="101">
        <v>0</v>
      </c>
      <c r="O13" s="101">
        <v>11230.67</v>
      </c>
      <c r="P13" s="101">
        <v>17777.330000000002</v>
      </c>
      <c r="Q13" s="101">
        <v>2340.355</v>
      </c>
      <c r="R13" s="101">
        <v>4327.03</v>
      </c>
      <c r="S13" s="101">
        <v>275.26</v>
      </c>
      <c r="T13" s="101">
        <v>13.44</v>
      </c>
      <c r="U13" s="101">
        <v>29.79</v>
      </c>
      <c r="V13" s="101">
        <v>0</v>
      </c>
      <c r="W13" s="103">
        <f t="shared" si="3"/>
        <v>632119.57500000007</v>
      </c>
      <c r="Y13" s="98"/>
      <c r="Z13" s="98"/>
    </row>
    <row r="14" spans="1:35" ht="16.95" customHeight="1" x14ac:dyDescent="0.3">
      <c r="A14" s="109"/>
      <c r="B14" s="110"/>
      <c r="C14" s="105" t="s">
        <v>108</v>
      </c>
      <c r="D14" s="101">
        <v>20286.82</v>
      </c>
      <c r="E14" s="101">
        <v>27342.36</v>
      </c>
      <c r="F14" s="101">
        <v>5.82</v>
      </c>
      <c r="G14" s="101">
        <v>0</v>
      </c>
      <c r="H14" s="101">
        <v>4.04</v>
      </c>
      <c r="I14" s="101">
        <v>332.44</v>
      </c>
      <c r="J14" s="102">
        <v>16022.17</v>
      </c>
      <c r="K14" s="102">
        <v>540050.80000000005</v>
      </c>
      <c r="L14" s="102">
        <v>59119.34</v>
      </c>
      <c r="M14" s="101">
        <v>14325.01</v>
      </c>
      <c r="N14" s="101">
        <v>0</v>
      </c>
      <c r="O14" s="101">
        <v>15662.92</v>
      </c>
      <c r="P14" s="101">
        <v>27980.639999999999</v>
      </c>
      <c r="Q14" s="101">
        <v>6098.5550000000003</v>
      </c>
      <c r="R14" s="101">
        <v>6881.7</v>
      </c>
      <c r="S14" s="101">
        <v>1660.47</v>
      </c>
      <c r="T14" s="101">
        <v>21.34</v>
      </c>
      <c r="U14" s="101">
        <v>150.74</v>
      </c>
      <c r="V14" s="101">
        <v>0</v>
      </c>
      <c r="W14" s="103">
        <f t="shared" si="3"/>
        <v>735945.16500000004</v>
      </c>
      <c r="Y14" s="98"/>
      <c r="Z14" s="98"/>
    </row>
    <row r="15" spans="1:35" ht="5.25" customHeight="1" x14ac:dyDescent="0.3">
      <c r="A15" s="109"/>
      <c r="B15" s="110"/>
      <c r="C15" s="105"/>
      <c r="D15" s="101"/>
      <c r="E15" s="101"/>
      <c r="F15" s="101"/>
      <c r="G15" s="101"/>
      <c r="H15" s="101"/>
      <c r="I15" s="101"/>
      <c r="J15" s="102"/>
      <c r="K15" s="102"/>
      <c r="L15" s="102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3"/>
      <c r="Y15" s="98"/>
      <c r="Z15" s="98"/>
    </row>
    <row r="16" spans="1:35" ht="16.95" customHeight="1" x14ac:dyDescent="0.3">
      <c r="A16" s="109"/>
      <c r="B16" s="111" t="s">
        <v>109</v>
      </c>
      <c r="C16" s="105"/>
      <c r="D16" s="106">
        <v>43631.41</v>
      </c>
      <c r="E16" s="106">
        <v>52332.84</v>
      </c>
      <c r="F16" s="106">
        <v>740.67000000000007</v>
      </c>
      <c r="G16" s="106">
        <v>11</v>
      </c>
      <c r="H16" s="106">
        <v>4.6500000000000004</v>
      </c>
      <c r="I16" s="106">
        <v>839.16000000000008</v>
      </c>
      <c r="J16" s="107">
        <v>10050.380000000001</v>
      </c>
      <c r="K16" s="107">
        <v>1701450.6900000002</v>
      </c>
      <c r="L16" s="107">
        <v>176941.33000000002</v>
      </c>
      <c r="M16" s="106">
        <v>45873.54</v>
      </c>
      <c r="N16" s="106">
        <v>132</v>
      </c>
      <c r="O16" s="106">
        <v>36023.740000000005</v>
      </c>
      <c r="P16" s="106">
        <v>49507.66</v>
      </c>
      <c r="Q16" s="106">
        <v>4463.0450000000001</v>
      </c>
      <c r="R16" s="106">
        <v>19209.63</v>
      </c>
      <c r="S16" s="106">
        <v>399.65000000000003</v>
      </c>
      <c r="T16" s="106">
        <v>69.97</v>
      </c>
      <c r="U16" s="106">
        <v>85.82</v>
      </c>
      <c r="V16" s="106">
        <f t="shared" ref="V16:W16" si="4">SUM(V17:V18)</f>
        <v>0</v>
      </c>
      <c r="W16" s="108">
        <f t="shared" si="4"/>
        <v>2141767.1850000001</v>
      </c>
      <c r="Y16" s="98"/>
      <c r="Z16" s="98"/>
    </row>
    <row r="17" spans="1:26" ht="16.95" customHeight="1" x14ac:dyDescent="0.3">
      <c r="A17" s="109"/>
      <c r="B17" s="110"/>
      <c r="C17" s="105" t="s">
        <v>110</v>
      </c>
      <c r="D17" s="101">
        <v>29649.11</v>
      </c>
      <c r="E17" s="101">
        <v>34394.14</v>
      </c>
      <c r="F17" s="101">
        <v>694.2</v>
      </c>
      <c r="G17" s="101">
        <v>1</v>
      </c>
      <c r="H17" s="101">
        <v>4.6500000000000004</v>
      </c>
      <c r="I17" s="101">
        <v>319.66000000000003</v>
      </c>
      <c r="J17" s="102">
        <v>6591.3</v>
      </c>
      <c r="K17" s="102">
        <v>1194224.1200000001</v>
      </c>
      <c r="L17" s="102">
        <v>109772.52</v>
      </c>
      <c r="M17" s="101">
        <v>34813.03</v>
      </c>
      <c r="N17" s="101">
        <v>0</v>
      </c>
      <c r="O17" s="101">
        <v>27347.4</v>
      </c>
      <c r="P17" s="101">
        <v>35781.32</v>
      </c>
      <c r="Q17" s="101">
        <v>2382.9499999999998</v>
      </c>
      <c r="R17" s="101">
        <v>12647.01</v>
      </c>
      <c r="S17" s="101">
        <v>307.48</v>
      </c>
      <c r="T17" s="101">
        <v>35.97</v>
      </c>
      <c r="U17" s="101">
        <v>58.07</v>
      </c>
      <c r="V17" s="101">
        <v>0</v>
      </c>
      <c r="W17" s="103">
        <f t="shared" ref="W17:W18" si="5">SUM(D17:V17)</f>
        <v>1489023.9300000002</v>
      </c>
      <c r="Y17" s="98"/>
      <c r="Z17" s="98"/>
    </row>
    <row r="18" spans="1:26" ht="16.95" customHeight="1" x14ac:dyDescent="0.3">
      <c r="A18" s="109"/>
      <c r="B18" s="110"/>
      <c r="C18" s="105" t="s">
        <v>111</v>
      </c>
      <c r="D18" s="101">
        <v>13982.3</v>
      </c>
      <c r="E18" s="101">
        <v>17938.7</v>
      </c>
      <c r="F18" s="101">
        <v>46.47</v>
      </c>
      <c r="G18" s="101">
        <v>10</v>
      </c>
      <c r="H18" s="101">
        <v>0</v>
      </c>
      <c r="I18" s="101">
        <v>519.5</v>
      </c>
      <c r="J18" s="102">
        <v>3459.08</v>
      </c>
      <c r="K18" s="102">
        <v>507226.57</v>
      </c>
      <c r="L18" s="102">
        <v>67168.81</v>
      </c>
      <c r="M18" s="101">
        <v>11060.51</v>
      </c>
      <c r="N18" s="101">
        <v>132</v>
      </c>
      <c r="O18" s="101">
        <v>8676.34</v>
      </c>
      <c r="P18" s="101">
        <v>13726.34</v>
      </c>
      <c r="Q18" s="101">
        <v>2080.0949999999998</v>
      </c>
      <c r="R18" s="101">
        <v>6562.62</v>
      </c>
      <c r="S18" s="101">
        <v>92.17</v>
      </c>
      <c r="T18" s="101">
        <v>34</v>
      </c>
      <c r="U18" s="101">
        <v>27.75</v>
      </c>
      <c r="V18" s="101">
        <v>0</v>
      </c>
      <c r="W18" s="103">
        <f t="shared" si="5"/>
        <v>652743.25499999989</v>
      </c>
      <c r="Y18" s="98"/>
      <c r="Z18" s="98"/>
    </row>
    <row r="19" spans="1:26" ht="5.25" customHeight="1" x14ac:dyDescent="0.3">
      <c r="A19" s="109"/>
      <c r="B19" s="110"/>
      <c r="C19" s="105"/>
      <c r="D19" s="101"/>
      <c r="E19" s="101"/>
      <c r="F19" s="101"/>
      <c r="G19" s="101"/>
      <c r="H19" s="101"/>
      <c r="I19" s="101"/>
      <c r="J19" s="102"/>
      <c r="K19" s="102"/>
      <c r="L19" s="102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3"/>
      <c r="Y19" s="98"/>
      <c r="Z19" s="98"/>
    </row>
    <row r="20" spans="1:26" ht="16.95" customHeight="1" x14ac:dyDescent="0.3">
      <c r="A20" s="93"/>
      <c r="B20" s="104" t="s">
        <v>112</v>
      </c>
      <c r="C20" s="105"/>
      <c r="D20" s="106">
        <v>49585.99</v>
      </c>
      <c r="E20" s="106">
        <v>67064.459999999992</v>
      </c>
      <c r="F20" s="106">
        <v>118.42</v>
      </c>
      <c r="G20" s="106">
        <v>14.01</v>
      </c>
      <c r="H20" s="106">
        <v>0</v>
      </c>
      <c r="I20" s="106">
        <v>567.98</v>
      </c>
      <c r="J20" s="107">
        <v>12055.99</v>
      </c>
      <c r="K20" s="107">
        <v>1399425.82</v>
      </c>
      <c r="L20" s="107">
        <v>128085.37</v>
      </c>
      <c r="M20" s="106">
        <v>30369.739999999998</v>
      </c>
      <c r="N20" s="106">
        <v>4.5</v>
      </c>
      <c r="O20" s="106">
        <v>29712.109999999997</v>
      </c>
      <c r="P20" s="106">
        <v>83130.52</v>
      </c>
      <c r="Q20" s="106">
        <v>11188.52</v>
      </c>
      <c r="R20" s="106">
        <v>9570.6899999999987</v>
      </c>
      <c r="S20" s="106">
        <v>407.36</v>
      </c>
      <c r="T20" s="106">
        <v>135.43</v>
      </c>
      <c r="U20" s="106">
        <v>349.03</v>
      </c>
      <c r="V20" s="106">
        <f t="shared" ref="V20:W20" si="6">SUM(V21:V23)</f>
        <v>0</v>
      </c>
      <c r="W20" s="108">
        <f t="shared" si="6"/>
        <v>1821785.9400000002</v>
      </c>
      <c r="Y20" s="98"/>
      <c r="Z20" s="98"/>
    </row>
    <row r="21" spans="1:26" ht="16.95" customHeight="1" x14ac:dyDescent="0.3">
      <c r="A21" s="109"/>
      <c r="B21" s="110"/>
      <c r="C21" s="105" t="s">
        <v>113</v>
      </c>
      <c r="D21" s="101">
        <v>29977.61</v>
      </c>
      <c r="E21" s="101">
        <v>40255.9</v>
      </c>
      <c r="F21" s="101">
        <v>43.66</v>
      </c>
      <c r="G21" s="101">
        <v>7</v>
      </c>
      <c r="H21" s="101">
        <v>0</v>
      </c>
      <c r="I21" s="101">
        <v>425.25</v>
      </c>
      <c r="J21" s="102">
        <v>7238.91</v>
      </c>
      <c r="K21" s="102">
        <v>912307.44</v>
      </c>
      <c r="L21" s="102">
        <v>87715.12</v>
      </c>
      <c r="M21" s="101">
        <v>17592.05</v>
      </c>
      <c r="N21" s="101">
        <v>4.5</v>
      </c>
      <c r="O21" s="101">
        <v>16723.39</v>
      </c>
      <c r="P21" s="101">
        <v>46557.440000000002</v>
      </c>
      <c r="Q21" s="101">
        <v>4453.32</v>
      </c>
      <c r="R21" s="101">
        <v>6280</v>
      </c>
      <c r="S21" s="101">
        <v>241.27</v>
      </c>
      <c r="T21" s="101">
        <v>97.53</v>
      </c>
      <c r="U21" s="101">
        <v>341.53</v>
      </c>
      <c r="V21" s="101">
        <v>0</v>
      </c>
      <c r="W21" s="103">
        <f t="shared" ref="W21:W23" si="7">SUM(D21:V21)</f>
        <v>1170261.9200000002</v>
      </c>
      <c r="Y21" s="98"/>
      <c r="Z21" s="98"/>
    </row>
    <row r="22" spans="1:26" ht="16.95" customHeight="1" x14ac:dyDescent="0.3">
      <c r="A22" s="109"/>
      <c r="B22" s="110"/>
      <c r="C22" s="105" t="s">
        <v>114</v>
      </c>
      <c r="D22" s="101">
        <v>11033.28</v>
      </c>
      <c r="E22" s="101">
        <v>15430.8</v>
      </c>
      <c r="F22" s="101">
        <v>55</v>
      </c>
      <c r="G22" s="101">
        <v>7.01</v>
      </c>
      <c r="H22" s="101">
        <v>0</v>
      </c>
      <c r="I22" s="101">
        <v>77.98</v>
      </c>
      <c r="J22" s="102">
        <v>2919.09</v>
      </c>
      <c r="K22" s="102">
        <v>250672.33</v>
      </c>
      <c r="L22" s="102">
        <v>22280.97</v>
      </c>
      <c r="M22" s="101">
        <v>7957.21</v>
      </c>
      <c r="N22" s="101">
        <v>0</v>
      </c>
      <c r="O22" s="101">
        <v>7076.24</v>
      </c>
      <c r="P22" s="101">
        <v>24910.77</v>
      </c>
      <c r="Q22" s="101">
        <v>4207.1450000000004</v>
      </c>
      <c r="R22" s="101">
        <v>2445.14</v>
      </c>
      <c r="S22" s="101">
        <v>166.09</v>
      </c>
      <c r="T22" s="101">
        <v>33.9</v>
      </c>
      <c r="U22" s="101">
        <v>2</v>
      </c>
      <c r="V22" s="101">
        <v>0</v>
      </c>
      <c r="W22" s="103">
        <f t="shared" si="7"/>
        <v>349274.95500000007</v>
      </c>
      <c r="Y22" s="98"/>
      <c r="Z22" s="98"/>
    </row>
    <row r="23" spans="1:26" ht="16.95" customHeight="1" x14ac:dyDescent="0.3">
      <c r="A23" s="109"/>
      <c r="B23" s="110"/>
      <c r="C23" s="105" t="s">
        <v>115</v>
      </c>
      <c r="D23" s="101">
        <v>8575.1</v>
      </c>
      <c r="E23" s="101">
        <v>11377.76</v>
      </c>
      <c r="F23" s="101">
        <v>19.760000000000002</v>
      </c>
      <c r="G23" s="101">
        <v>0</v>
      </c>
      <c r="H23" s="101">
        <v>0</v>
      </c>
      <c r="I23" s="101">
        <v>64.75</v>
      </c>
      <c r="J23" s="102">
        <v>1897.99</v>
      </c>
      <c r="K23" s="102">
        <v>236446.05</v>
      </c>
      <c r="L23" s="102">
        <v>18089.28</v>
      </c>
      <c r="M23" s="101">
        <v>4820.4799999999996</v>
      </c>
      <c r="N23" s="101">
        <v>0</v>
      </c>
      <c r="O23" s="101">
        <v>5912.48</v>
      </c>
      <c r="P23" s="101">
        <v>11662.31</v>
      </c>
      <c r="Q23" s="101">
        <v>2528.0549999999998</v>
      </c>
      <c r="R23" s="101">
        <v>845.55</v>
      </c>
      <c r="S23" s="101">
        <v>0</v>
      </c>
      <c r="T23" s="101">
        <v>4</v>
      </c>
      <c r="U23" s="101">
        <v>5.5</v>
      </c>
      <c r="V23" s="101">
        <v>0</v>
      </c>
      <c r="W23" s="103">
        <f t="shared" si="7"/>
        <v>302249.06499999989</v>
      </c>
      <c r="Y23" s="98"/>
      <c r="Z23" s="98"/>
    </row>
    <row r="24" spans="1:26" ht="5.25" customHeight="1" x14ac:dyDescent="0.3">
      <c r="A24" s="109"/>
      <c r="B24" s="110"/>
      <c r="C24" s="105"/>
      <c r="D24" s="101"/>
      <c r="E24" s="101"/>
      <c r="F24" s="101"/>
      <c r="G24" s="101"/>
      <c r="H24" s="101"/>
      <c r="I24" s="101"/>
      <c r="J24" s="102"/>
      <c r="K24" s="102"/>
      <c r="L24" s="102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3"/>
      <c r="Y24" s="98"/>
      <c r="Z24" s="98"/>
    </row>
    <row r="25" spans="1:26" ht="16.95" customHeight="1" x14ac:dyDescent="0.3">
      <c r="A25" s="93"/>
      <c r="B25" s="104" t="s">
        <v>116</v>
      </c>
      <c r="C25" s="105"/>
      <c r="D25" s="106">
        <v>63182.61</v>
      </c>
      <c r="E25" s="106">
        <v>82971.16</v>
      </c>
      <c r="F25" s="106">
        <v>882.7299999999999</v>
      </c>
      <c r="G25" s="106">
        <v>3</v>
      </c>
      <c r="H25" s="106">
        <v>2.84</v>
      </c>
      <c r="I25" s="106">
        <v>1203.25</v>
      </c>
      <c r="J25" s="107">
        <v>22011.72</v>
      </c>
      <c r="K25" s="107">
        <v>1938145.7199999997</v>
      </c>
      <c r="L25" s="107">
        <v>232945.47</v>
      </c>
      <c r="M25" s="106">
        <v>47424.030000000006</v>
      </c>
      <c r="N25" s="106">
        <v>25.67</v>
      </c>
      <c r="O25" s="106">
        <v>44763.78</v>
      </c>
      <c r="P25" s="106">
        <v>100774.98000000001</v>
      </c>
      <c r="Q25" s="106">
        <v>10242.185000000001</v>
      </c>
      <c r="R25" s="106">
        <v>22072.410000000003</v>
      </c>
      <c r="S25" s="106">
        <v>1682.81</v>
      </c>
      <c r="T25" s="106">
        <v>78.27</v>
      </c>
      <c r="U25" s="106">
        <v>5574.87</v>
      </c>
      <c r="V25" s="106">
        <f t="shared" ref="V25:W25" si="8">SUM(V26:V31)</f>
        <v>0</v>
      </c>
      <c r="W25" s="108">
        <f t="shared" si="8"/>
        <v>2573987.5049999999</v>
      </c>
      <c r="Y25" s="98"/>
      <c r="Z25" s="98"/>
    </row>
    <row r="26" spans="1:26" ht="16.95" customHeight="1" x14ac:dyDescent="0.3">
      <c r="A26" s="109"/>
      <c r="B26" s="110"/>
      <c r="C26" s="105" t="s">
        <v>117</v>
      </c>
      <c r="D26" s="101">
        <v>7725.12</v>
      </c>
      <c r="E26" s="101">
        <v>9190.73</v>
      </c>
      <c r="F26" s="101">
        <v>4.57</v>
      </c>
      <c r="G26" s="101">
        <v>0</v>
      </c>
      <c r="H26" s="101">
        <v>0</v>
      </c>
      <c r="I26" s="101">
        <v>110.7</v>
      </c>
      <c r="J26" s="102">
        <v>2059.1999999999998</v>
      </c>
      <c r="K26" s="102">
        <v>263692.46999999997</v>
      </c>
      <c r="L26" s="102">
        <v>27543.62</v>
      </c>
      <c r="M26" s="101">
        <v>5951.64</v>
      </c>
      <c r="N26" s="101">
        <v>0</v>
      </c>
      <c r="O26" s="101">
        <v>5103.25</v>
      </c>
      <c r="P26" s="101">
        <v>12616.42</v>
      </c>
      <c r="Q26" s="101">
        <v>1110.75</v>
      </c>
      <c r="R26" s="101">
        <v>2809.81</v>
      </c>
      <c r="S26" s="101">
        <v>153.51</v>
      </c>
      <c r="T26" s="101">
        <v>20.34</v>
      </c>
      <c r="U26" s="101">
        <v>47.22</v>
      </c>
      <c r="V26" s="101">
        <v>0</v>
      </c>
      <c r="W26" s="103">
        <f t="shared" ref="W26:W31" si="9">SUM(D26:V26)</f>
        <v>338139.35</v>
      </c>
      <c r="Y26" s="98"/>
      <c r="Z26" s="98"/>
    </row>
    <row r="27" spans="1:26" ht="16.95" customHeight="1" x14ac:dyDescent="0.3">
      <c r="A27" s="109"/>
      <c r="B27" s="110"/>
      <c r="C27" s="105" t="s">
        <v>118</v>
      </c>
      <c r="D27" s="101">
        <v>6519.43</v>
      </c>
      <c r="E27" s="101">
        <v>8403.49</v>
      </c>
      <c r="F27" s="101">
        <v>1.1000000000000001</v>
      </c>
      <c r="G27" s="101">
        <v>0</v>
      </c>
      <c r="H27" s="101">
        <v>0</v>
      </c>
      <c r="I27" s="101">
        <v>66.5</v>
      </c>
      <c r="J27" s="102">
        <v>1748.43</v>
      </c>
      <c r="K27" s="102">
        <v>150288.04999999999</v>
      </c>
      <c r="L27" s="102">
        <v>16774.55</v>
      </c>
      <c r="M27" s="101">
        <v>4446.55</v>
      </c>
      <c r="N27" s="101">
        <v>0</v>
      </c>
      <c r="O27" s="101">
        <v>4263.32</v>
      </c>
      <c r="P27" s="101">
        <v>11840.36</v>
      </c>
      <c r="Q27" s="101">
        <v>1476.76</v>
      </c>
      <c r="R27" s="101">
        <v>2023.81</v>
      </c>
      <c r="S27" s="101">
        <v>115.27</v>
      </c>
      <c r="T27" s="101">
        <v>3</v>
      </c>
      <c r="U27" s="101">
        <v>11</v>
      </c>
      <c r="V27" s="101">
        <v>0</v>
      </c>
      <c r="W27" s="103">
        <f t="shared" si="9"/>
        <v>207981.61999999997</v>
      </c>
      <c r="Y27" s="98"/>
      <c r="Z27" s="98"/>
    </row>
    <row r="28" spans="1:26" ht="16.95" customHeight="1" x14ac:dyDescent="0.3">
      <c r="A28" s="109"/>
      <c r="B28" s="110"/>
      <c r="C28" s="105" t="s">
        <v>119</v>
      </c>
      <c r="D28" s="101">
        <v>2943.38</v>
      </c>
      <c r="E28" s="101">
        <v>4075.63</v>
      </c>
      <c r="F28" s="101">
        <v>0</v>
      </c>
      <c r="G28" s="101">
        <v>0</v>
      </c>
      <c r="H28" s="101">
        <v>0.34</v>
      </c>
      <c r="I28" s="101">
        <v>113.76</v>
      </c>
      <c r="J28" s="102">
        <v>682.23</v>
      </c>
      <c r="K28" s="102">
        <v>62835.37</v>
      </c>
      <c r="L28" s="102">
        <v>8277.39</v>
      </c>
      <c r="M28" s="101">
        <v>1887.24</v>
      </c>
      <c r="N28" s="101">
        <v>0</v>
      </c>
      <c r="O28" s="101">
        <v>1404.06</v>
      </c>
      <c r="P28" s="101">
        <v>3865.24</v>
      </c>
      <c r="Q28" s="101">
        <v>349.44</v>
      </c>
      <c r="R28" s="101">
        <v>994.85</v>
      </c>
      <c r="S28" s="101">
        <v>22.31</v>
      </c>
      <c r="T28" s="101">
        <v>1</v>
      </c>
      <c r="U28" s="101">
        <v>0</v>
      </c>
      <c r="V28" s="101">
        <v>0</v>
      </c>
      <c r="W28" s="103">
        <f t="shared" si="9"/>
        <v>87452.24000000002</v>
      </c>
      <c r="Y28" s="98"/>
      <c r="Z28" s="98"/>
    </row>
    <row r="29" spans="1:26" ht="16.95" customHeight="1" x14ac:dyDescent="0.3">
      <c r="A29" s="109"/>
      <c r="B29" s="110"/>
      <c r="C29" s="105" t="s">
        <v>120</v>
      </c>
      <c r="D29" s="101">
        <v>30598.38</v>
      </c>
      <c r="E29" s="101">
        <v>41006.959999999999</v>
      </c>
      <c r="F29" s="101">
        <v>855.91</v>
      </c>
      <c r="G29" s="101">
        <v>0</v>
      </c>
      <c r="H29" s="101">
        <v>2.5</v>
      </c>
      <c r="I29" s="101">
        <v>731.53</v>
      </c>
      <c r="J29" s="102">
        <v>12529.24</v>
      </c>
      <c r="K29" s="102">
        <v>1018244.97</v>
      </c>
      <c r="L29" s="102">
        <v>133072.73000000001</v>
      </c>
      <c r="M29" s="101">
        <v>22255.64</v>
      </c>
      <c r="N29" s="101">
        <v>25.67</v>
      </c>
      <c r="O29" s="101">
        <v>21544.15</v>
      </c>
      <c r="P29" s="101">
        <v>37483.32</v>
      </c>
      <c r="Q29" s="101">
        <v>4274.91</v>
      </c>
      <c r="R29" s="101">
        <v>11115.32</v>
      </c>
      <c r="S29" s="101">
        <v>917.06</v>
      </c>
      <c r="T29" s="101">
        <v>37.159999999999997</v>
      </c>
      <c r="U29" s="101">
        <v>5498.12</v>
      </c>
      <c r="V29" s="101">
        <v>0</v>
      </c>
      <c r="W29" s="103">
        <f t="shared" si="9"/>
        <v>1340193.5699999998</v>
      </c>
      <c r="Y29" s="98"/>
      <c r="Z29" s="98"/>
    </row>
    <row r="30" spans="1:26" ht="16.95" customHeight="1" x14ac:dyDescent="0.3">
      <c r="A30" s="109"/>
      <c r="B30" s="110"/>
      <c r="C30" s="105" t="s">
        <v>121</v>
      </c>
      <c r="D30" s="101">
        <v>4068.73</v>
      </c>
      <c r="E30" s="101">
        <v>5499.56</v>
      </c>
      <c r="F30" s="101">
        <v>2</v>
      </c>
      <c r="G30" s="101">
        <v>2</v>
      </c>
      <c r="H30" s="101">
        <v>0</v>
      </c>
      <c r="I30" s="101">
        <v>39.81</v>
      </c>
      <c r="J30" s="102">
        <v>1348.74</v>
      </c>
      <c r="K30" s="102">
        <v>111382.14</v>
      </c>
      <c r="L30" s="102">
        <v>11750.27</v>
      </c>
      <c r="M30" s="101">
        <v>3616.84</v>
      </c>
      <c r="N30" s="101">
        <v>0</v>
      </c>
      <c r="O30" s="101">
        <v>2784.14</v>
      </c>
      <c r="P30" s="101">
        <v>13925.54</v>
      </c>
      <c r="Q30" s="101">
        <v>575.95500000000004</v>
      </c>
      <c r="R30" s="101">
        <v>1256.1500000000001</v>
      </c>
      <c r="S30" s="101">
        <v>209.54</v>
      </c>
      <c r="T30" s="101">
        <v>0</v>
      </c>
      <c r="U30" s="101">
        <v>7</v>
      </c>
      <c r="V30" s="101">
        <v>0</v>
      </c>
      <c r="W30" s="103">
        <f t="shared" si="9"/>
        <v>156468.41500000001</v>
      </c>
      <c r="Y30" s="98"/>
      <c r="Z30" s="98"/>
    </row>
    <row r="31" spans="1:26" ht="16.95" customHeight="1" x14ac:dyDescent="0.3">
      <c r="A31" s="109"/>
      <c r="B31" s="110"/>
      <c r="C31" s="105" t="s">
        <v>122</v>
      </c>
      <c r="D31" s="101">
        <v>11327.57</v>
      </c>
      <c r="E31" s="101">
        <v>14794.79</v>
      </c>
      <c r="F31" s="101">
        <v>19.149999999999999</v>
      </c>
      <c r="G31" s="101">
        <v>1</v>
      </c>
      <c r="H31" s="101">
        <v>0</v>
      </c>
      <c r="I31" s="101">
        <v>140.94999999999999</v>
      </c>
      <c r="J31" s="102">
        <v>3643.88</v>
      </c>
      <c r="K31" s="102">
        <v>331702.71999999997</v>
      </c>
      <c r="L31" s="102">
        <v>35526.910000000003</v>
      </c>
      <c r="M31" s="101">
        <v>9266.1200000000008</v>
      </c>
      <c r="N31" s="101">
        <v>0</v>
      </c>
      <c r="O31" s="101">
        <v>9664.86</v>
      </c>
      <c r="P31" s="101">
        <v>21044.1</v>
      </c>
      <c r="Q31" s="101">
        <v>2454.37</v>
      </c>
      <c r="R31" s="101">
        <v>3872.47</v>
      </c>
      <c r="S31" s="101">
        <v>265.12</v>
      </c>
      <c r="T31" s="101">
        <v>16.77</v>
      </c>
      <c r="U31" s="101">
        <v>11.53</v>
      </c>
      <c r="V31" s="101">
        <v>0</v>
      </c>
      <c r="W31" s="103">
        <f t="shared" si="9"/>
        <v>443752.30999999994</v>
      </c>
      <c r="Y31" s="98"/>
      <c r="Z31" s="98"/>
    </row>
    <row r="32" spans="1:26" ht="5.25" customHeight="1" x14ac:dyDescent="0.3">
      <c r="A32" s="109"/>
      <c r="B32" s="110"/>
      <c r="C32" s="105"/>
      <c r="D32" s="101"/>
      <c r="E32" s="101"/>
      <c r="F32" s="101"/>
      <c r="G32" s="101"/>
      <c r="H32" s="101"/>
      <c r="I32" s="101"/>
      <c r="J32" s="102"/>
      <c r="K32" s="102"/>
      <c r="L32" s="102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3"/>
      <c r="Y32" s="98"/>
      <c r="Z32" s="98"/>
    </row>
    <row r="33" spans="1:35" ht="16.95" customHeight="1" x14ac:dyDescent="0.3">
      <c r="A33" s="93"/>
      <c r="B33" s="104" t="s">
        <v>123</v>
      </c>
      <c r="C33" s="105"/>
      <c r="D33" s="106">
        <v>55697.85</v>
      </c>
      <c r="E33" s="106">
        <v>72501.790000000008</v>
      </c>
      <c r="F33" s="106">
        <v>58.540000000000006</v>
      </c>
      <c r="G33" s="106">
        <v>78.83</v>
      </c>
      <c r="H33" s="106">
        <v>9.4499999999999993</v>
      </c>
      <c r="I33" s="106">
        <v>1125.3</v>
      </c>
      <c r="J33" s="107">
        <v>19848.609999999997</v>
      </c>
      <c r="K33" s="107">
        <v>1414230.89</v>
      </c>
      <c r="L33" s="107">
        <v>188513.43</v>
      </c>
      <c r="M33" s="106">
        <v>41712.689999999995</v>
      </c>
      <c r="N33" s="106">
        <v>4</v>
      </c>
      <c r="O33" s="106">
        <v>52061.82</v>
      </c>
      <c r="P33" s="106">
        <v>191248.07</v>
      </c>
      <c r="Q33" s="106">
        <v>9253.9149999999991</v>
      </c>
      <c r="R33" s="106">
        <v>20716.230000000003</v>
      </c>
      <c r="S33" s="106">
        <v>1801.6</v>
      </c>
      <c r="T33" s="106">
        <v>57.510000000000005</v>
      </c>
      <c r="U33" s="106">
        <v>196.65</v>
      </c>
      <c r="V33" s="106">
        <f t="shared" ref="V33:W33" si="10">SUM(V34:V41)</f>
        <v>0</v>
      </c>
      <c r="W33" s="108">
        <f t="shared" si="10"/>
        <v>2069117.175</v>
      </c>
      <c r="Y33" s="98"/>
      <c r="Z33" s="98"/>
    </row>
    <row r="34" spans="1:35" ht="16.95" customHeight="1" x14ac:dyDescent="0.3">
      <c r="A34" s="109"/>
      <c r="B34" s="110"/>
      <c r="C34" s="105" t="s">
        <v>124</v>
      </c>
      <c r="D34" s="101">
        <v>12032.9</v>
      </c>
      <c r="E34" s="101">
        <v>14544.38</v>
      </c>
      <c r="F34" s="101">
        <v>11</v>
      </c>
      <c r="G34" s="101">
        <v>0</v>
      </c>
      <c r="H34" s="101">
        <v>5</v>
      </c>
      <c r="I34" s="101">
        <v>347.32</v>
      </c>
      <c r="J34" s="102">
        <v>3156.16</v>
      </c>
      <c r="K34" s="102">
        <v>347226.43</v>
      </c>
      <c r="L34" s="102">
        <v>45747.24</v>
      </c>
      <c r="M34" s="101">
        <v>8790.34</v>
      </c>
      <c r="N34" s="101">
        <v>0</v>
      </c>
      <c r="O34" s="101">
        <v>7594.36</v>
      </c>
      <c r="P34" s="101">
        <v>39514.370000000003</v>
      </c>
      <c r="Q34" s="101">
        <v>1479.835</v>
      </c>
      <c r="R34" s="101">
        <v>3942.49</v>
      </c>
      <c r="S34" s="101">
        <v>136.16999999999999</v>
      </c>
      <c r="T34" s="101">
        <v>16.3</v>
      </c>
      <c r="U34" s="101">
        <v>175.65</v>
      </c>
      <c r="V34" s="101">
        <v>0</v>
      </c>
      <c r="W34" s="103">
        <f t="shared" ref="W34:W41" si="11">SUM(D34:V34)</f>
        <v>484719.94500000001</v>
      </c>
      <c r="Y34" s="98"/>
      <c r="Z34" s="98"/>
    </row>
    <row r="35" spans="1:35" ht="16.95" customHeight="1" x14ac:dyDescent="0.3">
      <c r="A35" s="109"/>
      <c r="B35" s="110"/>
      <c r="C35" s="105" t="s">
        <v>125</v>
      </c>
      <c r="D35" s="101">
        <v>1477.8</v>
      </c>
      <c r="E35" s="101">
        <v>2146.62</v>
      </c>
      <c r="F35" s="101">
        <v>0</v>
      </c>
      <c r="G35" s="101">
        <v>0</v>
      </c>
      <c r="H35" s="101">
        <v>0</v>
      </c>
      <c r="I35" s="101">
        <v>29.64</v>
      </c>
      <c r="J35" s="102">
        <v>522.37</v>
      </c>
      <c r="K35" s="102">
        <v>43270.68</v>
      </c>
      <c r="L35" s="102">
        <v>6045</v>
      </c>
      <c r="M35" s="101">
        <v>1284.72</v>
      </c>
      <c r="N35" s="101">
        <v>0</v>
      </c>
      <c r="O35" s="101">
        <v>1360.25</v>
      </c>
      <c r="P35" s="101">
        <v>2669.61</v>
      </c>
      <c r="Q35" s="101">
        <v>702.82</v>
      </c>
      <c r="R35" s="101">
        <v>793.27</v>
      </c>
      <c r="S35" s="101">
        <v>19.64</v>
      </c>
      <c r="T35" s="101">
        <v>1</v>
      </c>
      <c r="U35" s="101">
        <v>0</v>
      </c>
      <c r="V35" s="101">
        <v>0</v>
      </c>
      <c r="W35" s="103">
        <f t="shared" si="11"/>
        <v>60323.42</v>
      </c>
      <c r="Y35" s="98"/>
      <c r="Z35" s="98"/>
    </row>
    <row r="36" spans="1:35" ht="16.95" customHeight="1" x14ac:dyDescent="0.3">
      <c r="A36" s="109"/>
      <c r="B36" s="110"/>
      <c r="C36" s="105" t="s">
        <v>126</v>
      </c>
      <c r="D36" s="101">
        <v>5098.92</v>
      </c>
      <c r="E36" s="101">
        <v>6609.92</v>
      </c>
      <c r="F36" s="101">
        <v>18.75</v>
      </c>
      <c r="G36" s="101">
        <v>0</v>
      </c>
      <c r="H36" s="101">
        <v>3.33</v>
      </c>
      <c r="I36" s="101">
        <v>51.71</v>
      </c>
      <c r="J36" s="102">
        <v>5510.16</v>
      </c>
      <c r="K36" s="102">
        <v>110181.97</v>
      </c>
      <c r="L36" s="102">
        <v>16762.57</v>
      </c>
      <c r="M36" s="101">
        <v>3806.7</v>
      </c>
      <c r="N36" s="101">
        <v>0</v>
      </c>
      <c r="O36" s="101">
        <v>3444.05</v>
      </c>
      <c r="P36" s="101">
        <v>19459.27</v>
      </c>
      <c r="Q36" s="101">
        <v>586.69000000000005</v>
      </c>
      <c r="R36" s="101">
        <v>1587.53</v>
      </c>
      <c r="S36" s="101">
        <v>1048.26</v>
      </c>
      <c r="T36" s="101">
        <v>4.2699999999999996</v>
      </c>
      <c r="U36" s="101">
        <v>3</v>
      </c>
      <c r="V36" s="101">
        <v>0</v>
      </c>
      <c r="W36" s="103">
        <f t="shared" si="11"/>
        <v>174177.1</v>
      </c>
      <c r="Y36" s="98"/>
      <c r="Z36" s="98"/>
    </row>
    <row r="37" spans="1:35" ht="16.95" customHeight="1" x14ac:dyDescent="0.3">
      <c r="A37" s="109"/>
      <c r="B37" s="110"/>
      <c r="C37" s="105" t="s">
        <v>127</v>
      </c>
      <c r="D37" s="101">
        <v>17288.34</v>
      </c>
      <c r="E37" s="101">
        <v>22345.35</v>
      </c>
      <c r="F37" s="101">
        <v>4</v>
      </c>
      <c r="G37" s="101">
        <v>64.75</v>
      </c>
      <c r="H37" s="101">
        <v>0</v>
      </c>
      <c r="I37" s="101">
        <v>415.91</v>
      </c>
      <c r="J37" s="102">
        <v>4907.53</v>
      </c>
      <c r="K37" s="102">
        <v>419412.54</v>
      </c>
      <c r="L37" s="102">
        <v>54327.05</v>
      </c>
      <c r="M37" s="101">
        <v>13068.73</v>
      </c>
      <c r="N37" s="101">
        <v>0</v>
      </c>
      <c r="O37" s="101">
        <v>23502.3</v>
      </c>
      <c r="P37" s="101">
        <v>58668.99</v>
      </c>
      <c r="Q37" s="101">
        <v>2514.0749999999998</v>
      </c>
      <c r="R37" s="101">
        <v>7025.46</v>
      </c>
      <c r="S37" s="101">
        <v>50.6</v>
      </c>
      <c r="T37" s="101">
        <v>9.76</v>
      </c>
      <c r="U37" s="101">
        <v>4</v>
      </c>
      <c r="V37" s="101">
        <v>0</v>
      </c>
      <c r="W37" s="103">
        <f t="shared" si="11"/>
        <v>623609.38499999989</v>
      </c>
      <c r="Y37" s="98"/>
      <c r="Z37" s="98"/>
    </row>
    <row r="38" spans="1:35" ht="16.95" customHeight="1" x14ac:dyDescent="0.3">
      <c r="A38" s="109"/>
      <c r="B38" s="110"/>
      <c r="C38" s="105" t="s">
        <v>128</v>
      </c>
      <c r="D38" s="101">
        <v>4791.8100000000004</v>
      </c>
      <c r="E38" s="101">
        <v>6215.01</v>
      </c>
      <c r="F38" s="101">
        <v>0</v>
      </c>
      <c r="G38" s="101">
        <v>0</v>
      </c>
      <c r="H38" s="101">
        <v>0</v>
      </c>
      <c r="I38" s="101">
        <v>116.91</v>
      </c>
      <c r="J38" s="102">
        <v>1130.8</v>
      </c>
      <c r="K38" s="102">
        <v>108159.83</v>
      </c>
      <c r="L38" s="102">
        <v>12288.41</v>
      </c>
      <c r="M38" s="101">
        <v>3241.96</v>
      </c>
      <c r="N38" s="101">
        <v>0</v>
      </c>
      <c r="O38" s="101">
        <v>3354.67</v>
      </c>
      <c r="P38" s="101">
        <v>15732.47</v>
      </c>
      <c r="Q38" s="101">
        <v>913.58500000000004</v>
      </c>
      <c r="R38" s="101">
        <v>1205.73</v>
      </c>
      <c r="S38" s="101">
        <v>287.14</v>
      </c>
      <c r="T38" s="101">
        <v>2.02</v>
      </c>
      <c r="U38" s="101">
        <v>7</v>
      </c>
      <c r="V38" s="101">
        <v>0</v>
      </c>
      <c r="W38" s="103">
        <f t="shared" si="11"/>
        <v>157447.345</v>
      </c>
      <c r="Y38" s="98"/>
      <c r="Z38" s="98"/>
    </row>
    <row r="39" spans="1:35" ht="16.95" customHeight="1" x14ac:dyDescent="0.3">
      <c r="A39" s="109"/>
      <c r="B39" s="110"/>
      <c r="C39" s="105" t="s">
        <v>129</v>
      </c>
      <c r="D39" s="101">
        <v>7320.01</v>
      </c>
      <c r="E39" s="101">
        <v>10206.66</v>
      </c>
      <c r="F39" s="101">
        <v>7.92</v>
      </c>
      <c r="G39" s="101">
        <v>0.83</v>
      </c>
      <c r="H39" s="101">
        <v>1.1200000000000001</v>
      </c>
      <c r="I39" s="101">
        <v>59.81</v>
      </c>
      <c r="J39" s="102">
        <v>2608.9</v>
      </c>
      <c r="K39" s="102">
        <v>217356.32</v>
      </c>
      <c r="L39" s="102">
        <v>32559.83</v>
      </c>
      <c r="M39" s="101">
        <v>5686.1</v>
      </c>
      <c r="N39" s="101">
        <v>4</v>
      </c>
      <c r="O39" s="101">
        <v>7741.22</v>
      </c>
      <c r="P39" s="101">
        <v>20064.48</v>
      </c>
      <c r="Q39" s="101">
        <v>1553.9949999999999</v>
      </c>
      <c r="R39" s="101">
        <v>3803.56</v>
      </c>
      <c r="S39" s="101">
        <v>45.52</v>
      </c>
      <c r="T39" s="101">
        <v>12.16</v>
      </c>
      <c r="U39" s="101">
        <v>7</v>
      </c>
      <c r="V39" s="101">
        <v>0</v>
      </c>
      <c r="W39" s="103">
        <f t="shared" si="11"/>
        <v>309039.43499999994</v>
      </c>
      <c r="Y39" s="98"/>
      <c r="Z39" s="98"/>
    </row>
    <row r="40" spans="1:35" ht="16.95" customHeight="1" x14ac:dyDescent="0.3">
      <c r="A40" s="109"/>
      <c r="B40" s="110"/>
      <c r="C40" s="105" t="s">
        <v>130</v>
      </c>
      <c r="D40" s="101">
        <v>5514.64</v>
      </c>
      <c r="E40" s="101">
        <v>7583.27</v>
      </c>
      <c r="F40" s="101">
        <v>15.99</v>
      </c>
      <c r="G40" s="101">
        <v>13.25</v>
      </c>
      <c r="H40" s="101">
        <v>0</v>
      </c>
      <c r="I40" s="101">
        <v>61.5</v>
      </c>
      <c r="J40" s="102">
        <v>1159.75</v>
      </c>
      <c r="K40" s="102">
        <v>117127.8</v>
      </c>
      <c r="L40" s="102">
        <v>13871.01</v>
      </c>
      <c r="M40" s="101">
        <v>4590.29</v>
      </c>
      <c r="N40" s="101">
        <v>0</v>
      </c>
      <c r="O40" s="101">
        <v>3413.48</v>
      </c>
      <c r="P40" s="101">
        <v>28559.7</v>
      </c>
      <c r="Q40" s="101">
        <v>876.93499999999995</v>
      </c>
      <c r="R40" s="101">
        <v>1756.33</v>
      </c>
      <c r="S40" s="101">
        <v>3.77</v>
      </c>
      <c r="T40" s="101">
        <v>6.75</v>
      </c>
      <c r="U40" s="101">
        <v>0</v>
      </c>
      <c r="V40" s="101">
        <v>0</v>
      </c>
      <c r="W40" s="103">
        <f t="shared" si="11"/>
        <v>184554.46500000003</v>
      </c>
      <c r="Y40" s="98"/>
      <c r="Z40" s="98"/>
    </row>
    <row r="41" spans="1:35" ht="16.95" customHeight="1" x14ac:dyDescent="0.3">
      <c r="A41" s="109"/>
      <c r="B41" s="110"/>
      <c r="C41" s="105" t="s">
        <v>131</v>
      </c>
      <c r="D41" s="101">
        <v>2173.4299999999998</v>
      </c>
      <c r="E41" s="101">
        <v>2850.58</v>
      </c>
      <c r="F41" s="101">
        <v>0.88</v>
      </c>
      <c r="G41" s="101">
        <v>0</v>
      </c>
      <c r="H41" s="101">
        <v>0</v>
      </c>
      <c r="I41" s="101">
        <v>42.5</v>
      </c>
      <c r="J41" s="102">
        <v>852.94</v>
      </c>
      <c r="K41" s="102">
        <v>51495.32</v>
      </c>
      <c r="L41" s="102">
        <v>6912.32</v>
      </c>
      <c r="M41" s="101">
        <v>1243.8499999999999</v>
      </c>
      <c r="N41" s="101">
        <v>0</v>
      </c>
      <c r="O41" s="101">
        <v>1651.49</v>
      </c>
      <c r="P41" s="101">
        <v>6579.18</v>
      </c>
      <c r="Q41" s="101">
        <v>625.98</v>
      </c>
      <c r="R41" s="101">
        <v>601.86</v>
      </c>
      <c r="S41" s="101">
        <v>210.5</v>
      </c>
      <c r="T41" s="101">
        <v>5.25</v>
      </c>
      <c r="U41" s="101">
        <v>0</v>
      </c>
      <c r="V41" s="101">
        <v>0</v>
      </c>
      <c r="W41" s="103">
        <f t="shared" si="11"/>
        <v>75246.080000000016</v>
      </c>
      <c r="Y41" s="98"/>
      <c r="Z41" s="98"/>
    </row>
    <row r="42" spans="1:35" s="99" customFormat="1" ht="37.950000000000003" customHeight="1" x14ac:dyDescent="0.25">
      <c r="A42" s="257" t="s">
        <v>227</v>
      </c>
      <c r="B42" s="258"/>
      <c r="C42" s="259"/>
      <c r="D42" s="95">
        <v>135264.44</v>
      </c>
      <c r="E42" s="95">
        <v>163345.98000000001</v>
      </c>
      <c r="F42" s="95">
        <v>20936.260000000002</v>
      </c>
      <c r="G42" s="95">
        <v>52.25</v>
      </c>
      <c r="H42" s="95">
        <v>39.28</v>
      </c>
      <c r="I42" s="95">
        <v>5100.74</v>
      </c>
      <c r="J42" s="96">
        <v>15967.97</v>
      </c>
      <c r="K42" s="96">
        <v>4890100.09</v>
      </c>
      <c r="L42" s="96">
        <v>495221.27999999997</v>
      </c>
      <c r="M42" s="95">
        <v>143815.62</v>
      </c>
      <c r="N42" s="95">
        <v>175.63</v>
      </c>
      <c r="O42" s="95">
        <v>170889.86000000002</v>
      </c>
      <c r="P42" s="95">
        <v>213625.90999999997</v>
      </c>
      <c r="Q42" s="95">
        <v>43244.08</v>
      </c>
      <c r="R42" s="95">
        <v>13788.210000000001</v>
      </c>
      <c r="S42" s="95">
        <v>1038.9300000000003</v>
      </c>
      <c r="T42" s="95">
        <v>95.11</v>
      </c>
      <c r="U42" s="95">
        <v>1788.2999999999997</v>
      </c>
      <c r="V42" s="95">
        <f>SUM(V43,V46,V55,V61,V68)</f>
        <v>0</v>
      </c>
      <c r="W42" s="97">
        <f>SUM(W43,W46,W55,W61,W68)</f>
        <v>6314489.9399999995</v>
      </c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</row>
    <row r="43" spans="1:35" ht="16.95" customHeight="1" x14ac:dyDescent="0.3">
      <c r="A43" s="93"/>
      <c r="B43" s="104" t="s">
        <v>133</v>
      </c>
      <c r="C43" s="105"/>
      <c r="D43" s="106">
        <v>14084.82</v>
      </c>
      <c r="E43" s="106">
        <v>18008.240000000002</v>
      </c>
      <c r="F43" s="106">
        <v>1631.25</v>
      </c>
      <c r="G43" s="106">
        <v>0</v>
      </c>
      <c r="H43" s="106">
        <v>6</v>
      </c>
      <c r="I43" s="106">
        <v>225.61</v>
      </c>
      <c r="J43" s="107">
        <v>1955.69</v>
      </c>
      <c r="K43" s="107">
        <v>558091.12</v>
      </c>
      <c r="L43" s="107">
        <v>58331.13</v>
      </c>
      <c r="M43" s="106">
        <v>15081.09</v>
      </c>
      <c r="N43" s="106">
        <v>64</v>
      </c>
      <c r="O43" s="106">
        <v>12758.93</v>
      </c>
      <c r="P43" s="106">
        <v>20994.18</v>
      </c>
      <c r="Q43" s="106">
        <v>1589.41</v>
      </c>
      <c r="R43" s="106">
        <v>2146.2800000000002</v>
      </c>
      <c r="S43" s="106">
        <v>106.53</v>
      </c>
      <c r="T43" s="106">
        <v>9.5299999999999994</v>
      </c>
      <c r="U43" s="106">
        <v>120.67</v>
      </c>
      <c r="V43" s="106">
        <f t="shared" ref="V43:W43" si="12">SUM(V44)</f>
        <v>0</v>
      </c>
      <c r="W43" s="108">
        <f t="shared" si="12"/>
        <v>705204.48000000021</v>
      </c>
      <c r="Y43" s="98"/>
      <c r="Z43" s="98"/>
    </row>
    <row r="44" spans="1:35" ht="16.95" customHeight="1" x14ac:dyDescent="0.3">
      <c r="A44" s="109"/>
      <c r="B44" s="110"/>
      <c r="C44" s="105" t="s">
        <v>134</v>
      </c>
      <c r="D44" s="101">
        <v>14084.82</v>
      </c>
      <c r="E44" s="101">
        <v>18008.240000000002</v>
      </c>
      <c r="F44" s="101">
        <v>1631.25</v>
      </c>
      <c r="G44" s="101">
        <v>0</v>
      </c>
      <c r="H44" s="101">
        <v>6</v>
      </c>
      <c r="I44" s="101">
        <v>225.61</v>
      </c>
      <c r="J44" s="102">
        <v>1955.69</v>
      </c>
      <c r="K44" s="102">
        <v>558091.12</v>
      </c>
      <c r="L44" s="102">
        <v>58331.13</v>
      </c>
      <c r="M44" s="101">
        <v>15081.09</v>
      </c>
      <c r="N44" s="101">
        <v>64</v>
      </c>
      <c r="O44" s="101">
        <v>12758.93</v>
      </c>
      <c r="P44" s="101">
        <v>20994.18</v>
      </c>
      <c r="Q44" s="101">
        <v>1589.41</v>
      </c>
      <c r="R44" s="101">
        <v>2146.2800000000002</v>
      </c>
      <c r="S44" s="101">
        <v>106.53</v>
      </c>
      <c r="T44" s="101">
        <v>9.5299999999999994</v>
      </c>
      <c r="U44" s="101">
        <v>120.67</v>
      </c>
      <c r="V44" s="101">
        <v>0</v>
      </c>
      <c r="W44" s="103">
        <f>SUM(D44:V44)</f>
        <v>705204.48000000021</v>
      </c>
      <c r="Y44" s="98"/>
      <c r="Z44" s="98"/>
    </row>
    <row r="45" spans="1:35" ht="5.25" customHeight="1" x14ac:dyDescent="0.3">
      <c r="A45" s="109"/>
      <c r="B45" s="110"/>
      <c r="C45" s="105"/>
      <c r="D45" s="101"/>
      <c r="E45" s="101"/>
      <c r="F45" s="101"/>
      <c r="G45" s="101"/>
      <c r="H45" s="101"/>
      <c r="I45" s="101"/>
      <c r="J45" s="102"/>
      <c r="K45" s="102"/>
      <c r="L45" s="102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3"/>
      <c r="Y45" s="98"/>
      <c r="Z45" s="98"/>
    </row>
    <row r="46" spans="1:35" ht="16.95" customHeight="1" x14ac:dyDescent="0.3">
      <c r="A46" s="93"/>
      <c r="B46" s="104" t="s">
        <v>135</v>
      </c>
      <c r="C46" s="105"/>
      <c r="D46" s="106">
        <v>49003.92</v>
      </c>
      <c r="E46" s="106">
        <v>55644.62</v>
      </c>
      <c r="F46" s="106">
        <v>8792.9699999999993</v>
      </c>
      <c r="G46" s="106">
        <v>42</v>
      </c>
      <c r="H46" s="106">
        <v>23.53</v>
      </c>
      <c r="I46" s="106">
        <v>2408.06</v>
      </c>
      <c r="J46" s="107">
        <v>6027.7499999999991</v>
      </c>
      <c r="K46" s="107">
        <v>1865181.61</v>
      </c>
      <c r="L46" s="107">
        <v>178220.24</v>
      </c>
      <c r="M46" s="106">
        <v>50439.939999999995</v>
      </c>
      <c r="N46" s="106">
        <v>78.5</v>
      </c>
      <c r="O46" s="106">
        <v>55065.22</v>
      </c>
      <c r="P46" s="106">
        <v>100559.59</v>
      </c>
      <c r="Q46" s="106">
        <v>13626.424999999999</v>
      </c>
      <c r="R46" s="106">
        <v>4670.18</v>
      </c>
      <c r="S46" s="106">
        <v>399.28000000000003</v>
      </c>
      <c r="T46" s="106">
        <v>20.75</v>
      </c>
      <c r="U46" s="106">
        <v>1284.7399999999998</v>
      </c>
      <c r="V46" s="106">
        <f>SUM(V47:V53)</f>
        <v>0</v>
      </c>
      <c r="W46" s="108">
        <f>SUM(W47:W53)</f>
        <v>2391489.3250000002</v>
      </c>
      <c r="Y46" s="98"/>
      <c r="Z46" s="98"/>
    </row>
    <row r="47" spans="1:35" ht="16.95" customHeight="1" x14ac:dyDescent="0.3">
      <c r="A47" s="109"/>
      <c r="B47" s="110"/>
      <c r="C47" s="105" t="s">
        <v>136</v>
      </c>
      <c r="D47" s="101">
        <v>4033.21</v>
      </c>
      <c r="E47" s="101">
        <v>5150.37</v>
      </c>
      <c r="F47" s="101">
        <v>581.55999999999995</v>
      </c>
      <c r="G47" s="101">
        <v>0</v>
      </c>
      <c r="H47" s="101">
        <v>0</v>
      </c>
      <c r="I47" s="101">
        <v>26.28</v>
      </c>
      <c r="J47" s="102">
        <v>476.46</v>
      </c>
      <c r="K47" s="102">
        <v>130590.68</v>
      </c>
      <c r="L47" s="102">
        <v>11145.58</v>
      </c>
      <c r="M47" s="101">
        <v>3435.97</v>
      </c>
      <c r="N47" s="101">
        <v>11.5</v>
      </c>
      <c r="O47" s="101">
        <v>2537.42</v>
      </c>
      <c r="P47" s="101">
        <v>5430.76</v>
      </c>
      <c r="Q47" s="101">
        <v>893.84500000000003</v>
      </c>
      <c r="R47" s="101">
        <v>346.61</v>
      </c>
      <c r="S47" s="101">
        <v>10.01</v>
      </c>
      <c r="T47" s="101">
        <v>5</v>
      </c>
      <c r="U47" s="101">
        <v>9.5</v>
      </c>
      <c r="V47" s="101">
        <v>0</v>
      </c>
      <c r="W47" s="103">
        <f t="shared" ref="W47:W53" si="13">SUM(D47:V47)</f>
        <v>164684.755</v>
      </c>
      <c r="Y47" s="98"/>
      <c r="Z47" s="98"/>
    </row>
    <row r="48" spans="1:35" ht="16.95" customHeight="1" x14ac:dyDescent="0.3">
      <c r="A48" s="109"/>
      <c r="B48" s="110"/>
      <c r="C48" s="105" t="s">
        <v>137</v>
      </c>
      <c r="D48" s="101">
        <v>13473.95</v>
      </c>
      <c r="E48" s="101">
        <v>14356.77</v>
      </c>
      <c r="F48" s="101">
        <v>3149.05</v>
      </c>
      <c r="G48" s="101">
        <v>0</v>
      </c>
      <c r="H48" s="101">
        <v>22</v>
      </c>
      <c r="I48" s="101">
        <v>986.44</v>
      </c>
      <c r="J48" s="102">
        <v>2100.36</v>
      </c>
      <c r="K48" s="102">
        <v>566700.81000000006</v>
      </c>
      <c r="L48" s="102">
        <v>51345.27</v>
      </c>
      <c r="M48" s="101">
        <v>15613.87</v>
      </c>
      <c r="N48" s="101">
        <v>66</v>
      </c>
      <c r="O48" s="101">
        <v>18264.240000000002</v>
      </c>
      <c r="P48" s="101">
        <v>34809.879999999997</v>
      </c>
      <c r="Q48" s="101">
        <v>3588.02</v>
      </c>
      <c r="R48" s="101">
        <v>1289.94</v>
      </c>
      <c r="S48" s="101">
        <v>216.13</v>
      </c>
      <c r="T48" s="101">
        <v>9</v>
      </c>
      <c r="U48" s="101">
        <v>891.67</v>
      </c>
      <c r="V48" s="101">
        <v>0</v>
      </c>
      <c r="W48" s="103">
        <f t="shared" si="13"/>
        <v>726883.4</v>
      </c>
      <c r="Y48" s="98"/>
      <c r="Z48" s="98"/>
    </row>
    <row r="49" spans="1:26" ht="16.95" customHeight="1" x14ac:dyDescent="0.3">
      <c r="A49" s="109"/>
      <c r="B49" s="110"/>
      <c r="C49" s="105" t="s">
        <v>138</v>
      </c>
      <c r="D49" s="101">
        <v>9079.9599999999991</v>
      </c>
      <c r="E49" s="101">
        <v>9301.07</v>
      </c>
      <c r="F49" s="101">
        <v>1171.03</v>
      </c>
      <c r="G49" s="101">
        <v>0</v>
      </c>
      <c r="H49" s="101">
        <v>0</v>
      </c>
      <c r="I49" s="101">
        <v>678.42</v>
      </c>
      <c r="J49" s="102">
        <v>984.28</v>
      </c>
      <c r="K49" s="102">
        <v>393245.83</v>
      </c>
      <c r="L49" s="102">
        <v>39255.21</v>
      </c>
      <c r="M49" s="101">
        <v>6912.75</v>
      </c>
      <c r="N49" s="101">
        <v>0</v>
      </c>
      <c r="O49" s="101">
        <v>9019.7199999999993</v>
      </c>
      <c r="P49" s="101">
        <v>10306.969999999999</v>
      </c>
      <c r="Q49" s="101">
        <v>2107.1999999999998</v>
      </c>
      <c r="R49" s="101">
        <v>819.99</v>
      </c>
      <c r="S49" s="101">
        <v>59.85</v>
      </c>
      <c r="T49" s="101">
        <v>2</v>
      </c>
      <c r="U49" s="101">
        <v>282.26</v>
      </c>
      <c r="V49" s="101">
        <v>0</v>
      </c>
      <c r="W49" s="103">
        <f t="shared" si="13"/>
        <v>483226.54</v>
      </c>
      <c r="Y49" s="98"/>
      <c r="Z49" s="98"/>
    </row>
    <row r="50" spans="1:26" ht="16.95" customHeight="1" x14ac:dyDescent="0.3">
      <c r="A50" s="109"/>
      <c r="B50" s="110"/>
      <c r="C50" s="105" t="s">
        <v>228</v>
      </c>
      <c r="D50" s="101">
        <v>11807</v>
      </c>
      <c r="E50" s="101">
        <v>14499.83</v>
      </c>
      <c r="F50" s="101">
        <v>1206.94</v>
      </c>
      <c r="G50" s="101">
        <v>0</v>
      </c>
      <c r="H50" s="101">
        <v>0.53</v>
      </c>
      <c r="I50" s="101">
        <v>524.69000000000005</v>
      </c>
      <c r="J50" s="102">
        <v>1493.41</v>
      </c>
      <c r="K50" s="102">
        <v>372130.24</v>
      </c>
      <c r="L50" s="102">
        <v>43754.73</v>
      </c>
      <c r="M50" s="101">
        <v>10997.19</v>
      </c>
      <c r="N50" s="101">
        <v>1</v>
      </c>
      <c r="O50" s="101">
        <v>8235.49</v>
      </c>
      <c r="P50" s="101">
        <v>26776.04</v>
      </c>
      <c r="Q50" s="101">
        <v>2047.62</v>
      </c>
      <c r="R50" s="101">
        <v>1302.2</v>
      </c>
      <c r="S50" s="101">
        <v>62.56</v>
      </c>
      <c r="T50" s="101">
        <v>3.25</v>
      </c>
      <c r="U50" s="101">
        <v>19</v>
      </c>
      <c r="V50" s="101">
        <v>0</v>
      </c>
      <c r="W50" s="103">
        <f t="shared" si="13"/>
        <v>494861.72</v>
      </c>
      <c r="Y50" s="98"/>
      <c r="Z50" s="98"/>
    </row>
    <row r="51" spans="1:26" ht="16.95" customHeight="1" x14ac:dyDescent="0.3">
      <c r="A51" s="109"/>
      <c r="B51" s="110"/>
      <c r="C51" s="105" t="s">
        <v>140</v>
      </c>
      <c r="D51" s="101">
        <v>4177.5</v>
      </c>
      <c r="E51" s="101">
        <v>4678.97</v>
      </c>
      <c r="F51" s="101">
        <v>1934.65</v>
      </c>
      <c r="G51" s="101">
        <v>0</v>
      </c>
      <c r="H51" s="101">
        <v>0</v>
      </c>
      <c r="I51" s="101">
        <v>14.75</v>
      </c>
      <c r="J51" s="102">
        <v>267.39999999999998</v>
      </c>
      <c r="K51" s="102">
        <v>134785.23000000001</v>
      </c>
      <c r="L51" s="102">
        <v>10778.44</v>
      </c>
      <c r="M51" s="101">
        <v>5189.5</v>
      </c>
      <c r="N51" s="101">
        <v>0</v>
      </c>
      <c r="O51" s="101">
        <v>4765.72</v>
      </c>
      <c r="P51" s="101">
        <v>10229.629999999999</v>
      </c>
      <c r="Q51" s="101">
        <v>1110.8699999999999</v>
      </c>
      <c r="R51" s="101">
        <v>285.48</v>
      </c>
      <c r="S51" s="101">
        <v>0</v>
      </c>
      <c r="T51" s="101">
        <v>0.5</v>
      </c>
      <c r="U51" s="101">
        <v>26</v>
      </c>
      <c r="V51" s="101">
        <v>0</v>
      </c>
      <c r="W51" s="103">
        <f t="shared" si="13"/>
        <v>178244.64</v>
      </c>
      <c r="Y51" s="98"/>
      <c r="Z51" s="98"/>
    </row>
    <row r="52" spans="1:26" ht="16.95" customHeight="1" x14ac:dyDescent="0.3">
      <c r="A52" s="109"/>
      <c r="B52" s="110"/>
      <c r="C52" s="105" t="s">
        <v>141</v>
      </c>
      <c r="D52" s="101">
        <v>2545.44</v>
      </c>
      <c r="E52" s="101">
        <v>2920.8</v>
      </c>
      <c r="F52" s="101">
        <v>62.08</v>
      </c>
      <c r="G52" s="101">
        <v>0</v>
      </c>
      <c r="H52" s="101">
        <v>0</v>
      </c>
      <c r="I52" s="101">
        <v>103.67</v>
      </c>
      <c r="J52" s="102">
        <v>421.69</v>
      </c>
      <c r="K52" s="102">
        <v>96415.12</v>
      </c>
      <c r="L52" s="102">
        <v>8543.27</v>
      </c>
      <c r="M52" s="101">
        <v>3088.81</v>
      </c>
      <c r="N52" s="101">
        <v>0</v>
      </c>
      <c r="O52" s="101">
        <v>4102.0200000000004</v>
      </c>
      <c r="P52" s="101">
        <v>4800.8999999999996</v>
      </c>
      <c r="Q52" s="101">
        <v>1304.92</v>
      </c>
      <c r="R52" s="101">
        <v>230.04</v>
      </c>
      <c r="S52" s="101">
        <v>50.73</v>
      </c>
      <c r="T52" s="101">
        <v>1</v>
      </c>
      <c r="U52" s="101">
        <v>24</v>
      </c>
      <c r="V52" s="101">
        <v>0</v>
      </c>
      <c r="W52" s="103">
        <f t="shared" si="13"/>
        <v>124614.48999999998</v>
      </c>
      <c r="Y52" s="98"/>
      <c r="Z52" s="98"/>
    </row>
    <row r="53" spans="1:26" ht="16.95" customHeight="1" x14ac:dyDescent="0.3">
      <c r="A53" s="109"/>
      <c r="B53" s="110"/>
      <c r="C53" s="105" t="s">
        <v>229</v>
      </c>
      <c r="D53" s="101">
        <v>3886.86</v>
      </c>
      <c r="E53" s="101">
        <v>4736.8100000000004</v>
      </c>
      <c r="F53" s="101">
        <v>687.66</v>
      </c>
      <c r="G53" s="101">
        <v>42</v>
      </c>
      <c r="H53" s="101">
        <v>1</v>
      </c>
      <c r="I53" s="101">
        <v>73.81</v>
      </c>
      <c r="J53" s="102">
        <v>284.14999999999998</v>
      </c>
      <c r="K53" s="102">
        <v>171313.7</v>
      </c>
      <c r="L53" s="102">
        <v>13397.74</v>
      </c>
      <c r="M53" s="101">
        <v>5201.8500000000004</v>
      </c>
      <c r="N53" s="101">
        <v>0</v>
      </c>
      <c r="O53" s="101">
        <v>8140.61</v>
      </c>
      <c r="P53" s="101">
        <v>8205.41</v>
      </c>
      <c r="Q53" s="101">
        <v>2573.9499999999998</v>
      </c>
      <c r="R53" s="101">
        <v>395.92</v>
      </c>
      <c r="S53" s="101">
        <v>0</v>
      </c>
      <c r="T53" s="101">
        <v>0</v>
      </c>
      <c r="U53" s="101">
        <v>32.31</v>
      </c>
      <c r="V53" s="101">
        <v>0</v>
      </c>
      <c r="W53" s="103">
        <f t="shared" si="13"/>
        <v>218973.78000000003</v>
      </c>
      <c r="Y53" s="98"/>
      <c r="Z53" s="98"/>
    </row>
    <row r="54" spans="1:26" ht="6" customHeight="1" x14ac:dyDescent="0.3">
      <c r="A54" s="109"/>
      <c r="B54" s="110"/>
      <c r="C54" s="105"/>
      <c r="D54" s="101"/>
      <c r="E54" s="101"/>
      <c r="F54" s="101"/>
      <c r="G54" s="101"/>
      <c r="H54" s="101"/>
      <c r="I54" s="101"/>
      <c r="J54" s="102"/>
      <c r="K54" s="102"/>
      <c r="L54" s="102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3">
        <v>0</v>
      </c>
      <c r="Y54" s="98"/>
      <c r="Z54" s="98"/>
    </row>
    <row r="55" spans="1:26" ht="16.95" customHeight="1" x14ac:dyDescent="0.3">
      <c r="A55" s="93"/>
      <c r="B55" s="104" t="s">
        <v>143</v>
      </c>
      <c r="C55" s="105"/>
      <c r="D55" s="106">
        <v>42472.79</v>
      </c>
      <c r="E55" s="106">
        <v>51482.74</v>
      </c>
      <c r="F55" s="106">
        <v>5187.12</v>
      </c>
      <c r="G55" s="106">
        <v>5</v>
      </c>
      <c r="H55" s="106">
        <v>8.75</v>
      </c>
      <c r="I55" s="106">
        <v>939.17000000000007</v>
      </c>
      <c r="J55" s="107">
        <v>4292.34</v>
      </c>
      <c r="K55" s="107">
        <v>1436851.0200000003</v>
      </c>
      <c r="L55" s="107">
        <v>147458</v>
      </c>
      <c r="M55" s="106">
        <v>45933.2</v>
      </c>
      <c r="N55" s="106">
        <v>33.130000000000003</v>
      </c>
      <c r="O55" s="106">
        <v>70568.240000000005</v>
      </c>
      <c r="P55" s="106">
        <v>61214.64</v>
      </c>
      <c r="Q55" s="106">
        <v>15181.385</v>
      </c>
      <c r="R55" s="106">
        <v>4642.0200000000004</v>
      </c>
      <c r="S55" s="106">
        <v>148.57</v>
      </c>
      <c r="T55" s="106">
        <v>21.41</v>
      </c>
      <c r="U55" s="106">
        <v>197.42000000000002</v>
      </c>
      <c r="V55" s="106">
        <f t="shared" ref="V55:W55" si="14">SUM(V56,V57,V58,V59)</f>
        <v>0</v>
      </c>
      <c r="W55" s="108">
        <f t="shared" si="14"/>
        <v>1886636.9449999996</v>
      </c>
      <c r="Y55" s="98"/>
      <c r="Z55" s="98"/>
    </row>
    <row r="56" spans="1:26" ht="16.95" customHeight="1" x14ac:dyDescent="0.3">
      <c r="A56" s="109"/>
      <c r="B56" s="110"/>
      <c r="C56" s="105" t="s">
        <v>144</v>
      </c>
      <c r="D56" s="101">
        <v>3494.51</v>
      </c>
      <c r="E56" s="101">
        <v>4667.0200000000004</v>
      </c>
      <c r="F56" s="101">
        <v>439.69</v>
      </c>
      <c r="G56" s="101">
        <v>5</v>
      </c>
      <c r="H56" s="101">
        <v>0</v>
      </c>
      <c r="I56" s="101">
        <v>148.88</v>
      </c>
      <c r="J56" s="102">
        <v>257.18</v>
      </c>
      <c r="K56" s="102">
        <v>101198.01</v>
      </c>
      <c r="L56" s="102">
        <v>11116.96</v>
      </c>
      <c r="M56" s="101">
        <v>3665.93</v>
      </c>
      <c r="N56" s="101">
        <v>0</v>
      </c>
      <c r="O56" s="101">
        <v>4495.8599999999997</v>
      </c>
      <c r="P56" s="101">
        <v>4073.9</v>
      </c>
      <c r="Q56" s="101">
        <v>1696.45</v>
      </c>
      <c r="R56" s="101">
        <v>202.54</v>
      </c>
      <c r="S56" s="101">
        <v>0</v>
      </c>
      <c r="T56" s="101">
        <v>0</v>
      </c>
      <c r="U56" s="101">
        <v>17.010000000000002</v>
      </c>
      <c r="V56" s="101">
        <v>0</v>
      </c>
      <c r="W56" s="103">
        <f t="shared" ref="W56:W59" si="15">SUM(D56:V56)</f>
        <v>135478.94000000003</v>
      </c>
      <c r="Y56" s="98"/>
      <c r="Z56" s="98"/>
    </row>
    <row r="57" spans="1:26" ht="16.95" customHeight="1" x14ac:dyDescent="0.3">
      <c r="A57" s="109"/>
      <c r="B57" s="110"/>
      <c r="C57" s="105" t="s">
        <v>143</v>
      </c>
      <c r="D57" s="101">
        <v>25078.71</v>
      </c>
      <c r="E57" s="101">
        <v>29686.51</v>
      </c>
      <c r="F57" s="101">
        <v>4138.3900000000003</v>
      </c>
      <c r="G57" s="101">
        <v>0</v>
      </c>
      <c r="H57" s="101">
        <v>8.75</v>
      </c>
      <c r="I57" s="101">
        <v>501.34</v>
      </c>
      <c r="J57" s="102">
        <v>2744.7</v>
      </c>
      <c r="K57" s="102">
        <v>937482.93</v>
      </c>
      <c r="L57" s="102">
        <v>92882.11</v>
      </c>
      <c r="M57" s="101">
        <v>28220.63</v>
      </c>
      <c r="N57" s="101">
        <v>15.63</v>
      </c>
      <c r="O57" s="101">
        <v>48146.23</v>
      </c>
      <c r="P57" s="101">
        <v>34787.18</v>
      </c>
      <c r="Q57" s="101">
        <v>7494.79</v>
      </c>
      <c r="R57" s="101">
        <v>3129.13</v>
      </c>
      <c r="S57" s="101">
        <v>90.21</v>
      </c>
      <c r="T57" s="101">
        <v>19.41</v>
      </c>
      <c r="U57" s="101">
        <v>155.30000000000001</v>
      </c>
      <c r="V57" s="101">
        <v>0</v>
      </c>
      <c r="W57" s="103">
        <f t="shared" si="15"/>
        <v>1214581.9499999997</v>
      </c>
      <c r="Y57" s="98"/>
      <c r="Z57" s="98"/>
    </row>
    <row r="58" spans="1:26" ht="16.95" customHeight="1" x14ac:dyDescent="0.3">
      <c r="A58" s="109"/>
      <c r="B58" s="110"/>
      <c r="C58" s="105" t="s">
        <v>145</v>
      </c>
      <c r="D58" s="101">
        <v>10983.29</v>
      </c>
      <c r="E58" s="101">
        <v>13495.43</v>
      </c>
      <c r="F58" s="101">
        <v>471.12</v>
      </c>
      <c r="G58" s="101">
        <v>0</v>
      </c>
      <c r="H58" s="101">
        <v>0</v>
      </c>
      <c r="I58" s="101">
        <v>267.95</v>
      </c>
      <c r="J58" s="102">
        <v>1012.74</v>
      </c>
      <c r="K58" s="102">
        <v>313827.99</v>
      </c>
      <c r="L58" s="102">
        <v>36797.42</v>
      </c>
      <c r="M58" s="101">
        <v>11319.37</v>
      </c>
      <c r="N58" s="101">
        <v>17.5</v>
      </c>
      <c r="O58" s="101">
        <v>14821.63</v>
      </c>
      <c r="P58" s="101">
        <v>16577.97</v>
      </c>
      <c r="Q58" s="101">
        <v>4490.2849999999999</v>
      </c>
      <c r="R58" s="101">
        <v>1108.18</v>
      </c>
      <c r="S58" s="101">
        <v>58.36</v>
      </c>
      <c r="T58" s="101">
        <v>2</v>
      </c>
      <c r="U58" s="101">
        <v>24.11</v>
      </c>
      <c r="V58" s="101">
        <v>0</v>
      </c>
      <c r="W58" s="103">
        <f t="shared" si="15"/>
        <v>425275.34499999997</v>
      </c>
      <c r="Y58" s="98"/>
      <c r="Z58" s="98"/>
    </row>
    <row r="59" spans="1:26" ht="16.95" customHeight="1" x14ac:dyDescent="0.3">
      <c r="A59" s="109"/>
      <c r="B59" s="110"/>
      <c r="C59" s="105" t="s">
        <v>146</v>
      </c>
      <c r="D59" s="101">
        <v>2916.28</v>
      </c>
      <c r="E59" s="101">
        <v>3633.78</v>
      </c>
      <c r="F59" s="101">
        <v>137.91999999999999</v>
      </c>
      <c r="G59" s="101">
        <v>0</v>
      </c>
      <c r="H59" s="101">
        <v>0</v>
      </c>
      <c r="I59" s="101">
        <v>21</v>
      </c>
      <c r="J59" s="102">
        <v>277.72000000000003</v>
      </c>
      <c r="K59" s="102">
        <v>84342.09</v>
      </c>
      <c r="L59" s="102">
        <v>6661.51</v>
      </c>
      <c r="M59" s="101">
        <v>2727.27</v>
      </c>
      <c r="N59" s="101">
        <v>0</v>
      </c>
      <c r="O59" s="101">
        <v>3104.52</v>
      </c>
      <c r="P59" s="101">
        <v>5775.59</v>
      </c>
      <c r="Q59" s="101">
        <v>1499.86</v>
      </c>
      <c r="R59" s="101">
        <v>202.17</v>
      </c>
      <c r="S59" s="101">
        <v>0</v>
      </c>
      <c r="T59" s="101">
        <v>0</v>
      </c>
      <c r="U59" s="101">
        <v>1</v>
      </c>
      <c r="V59" s="101">
        <v>0</v>
      </c>
      <c r="W59" s="103">
        <f t="shared" si="15"/>
        <v>111300.70999999999</v>
      </c>
      <c r="Y59" s="98"/>
      <c r="Z59" s="98"/>
    </row>
    <row r="60" spans="1:26" ht="5.25" customHeight="1" x14ac:dyDescent="0.3">
      <c r="A60" s="109"/>
      <c r="B60" s="110"/>
      <c r="C60" s="105"/>
      <c r="D60" s="101"/>
      <c r="E60" s="101"/>
      <c r="F60" s="101"/>
      <c r="G60" s="101"/>
      <c r="H60" s="101"/>
      <c r="I60" s="101"/>
      <c r="J60" s="102"/>
      <c r="K60" s="102"/>
      <c r="L60" s="102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3"/>
      <c r="Y60" s="98"/>
      <c r="Z60" s="98"/>
    </row>
    <row r="61" spans="1:26" ht="16.95" customHeight="1" x14ac:dyDescent="0.3">
      <c r="A61" s="93"/>
      <c r="B61" s="104" t="s">
        <v>147</v>
      </c>
      <c r="C61" s="105"/>
      <c r="D61" s="106">
        <v>11169.829999999998</v>
      </c>
      <c r="E61" s="106">
        <v>14527.03</v>
      </c>
      <c r="F61" s="106">
        <v>749.35</v>
      </c>
      <c r="G61" s="106">
        <v>0</v>
      </c>
      <c r="H61" s="106">
        <v>0</v>
      </c>
      <c r="I61" s="106">
        <v>352.71999999999997</v>
      </c>
      <c r="J61" s="107">
        <v>1277.25</v>
      </c>
      <c r="K61" s="107">
        <v>333554.55</v>
      </c>
      <c r="L61" s="107">
        <v>36949.360000000001</v>
      </c>
      <c r="M61" s="106">
        <v>10061.489999999998</v>
      </c>
      <c r="N61" s="106">
        <v>0</v>
      </c>
      <c r="O61" s="106">
        <v>10480.030000000001</v>
      </c>
      <c r="P61" s="106">
        <v>14763.84</v>
      </c>
      <c r="Q61" s="106">
        <v>7179.7799999999988</v>
      </c>
      <c r="R61" s="106">
        <v>459.4</v>
      </c>
      <c r="S61" s="106">
        <v>123.7</v>
      </c>
      <c r="T61" s="106">
        <v>31</v>
      </c>
      <c r="U61" s="106">
        <v>49.84</v>
      </c>
      <c r="V61" s="106">
        <f t="shared" ref="V61:W61" si="16">SUM(V62:V66)</f>
        <v>0</v>
      </c>
      <c r="W61" s="108">
        <f t="shared" si="16"/>
        <v>441729.16999999993</v>
      </c>
      <c r="Y61" s="98"/>
      <c r="Z61" s="98"/>
    </row>
    <row r="62" spans="1:26" ht="16.95" customHeight="1" x14ac:dyDescent="0.3">
      <c r="A62" s="109"/>
      <c r="B62" s="110"/>
      <c r="C62" s="105" t="s">
        <v>148</v>
      </c>
      <c r="D62" s="101">
        <v>2229.1999999999998</v>
      </c>
      <c r="E62" s="101">
        <v>2564.33</v>
      </c>
      <c r="F62" s="101">
        <v>497.64</v>
      </c>
      <c r="G62" s="101">
        <v>0</v>
      </c>
      <c r="H62" s="101">
        <v>0</v>
      </c>
      <c r="I62" s="101">
        <v>82.14</v>
      </c>
      <c r="J62" s="102">
        <v>198.58</v>
      </c>
      <c r="K62" s="102">
        <v>48889.52</v>
      </c>
      <c r="L62" s="102">
        <v>6025.3</v>
      </c>
      <c r="M62" s="101">
        <v>1259.3</v>
      </c>
      <c r="N62" s="101">
        <v>0</v>
      </c>
      <c r="O62" s="101">
        <v>774.49</v>
      </c>
      <c r="P62" s="101">
        <v>1957.54</v>
      </c>
      <c r="Q62" s="101">
        <v>248.87</v>
      </c>
      <c r="R62" s="101">
        <v>59.69</v>
      </c>
      <c r="S62" s="101">
        <v>13.82</v>
      </c>
      <c r="T62" s="101">
        <v>1</v>
      </c>
      <c r="U62" s="101">
        <v>2</v>
      </c>
      <c r="V62" s="101">
        <v>0</v>
      </c>
      <c r="W62" s="103">
        <f t="shared" ref="W62:W66" si="17">SUM(D62:V62)</f>
        <v>64803.420000000006</v>
      </c>
      <c r="Y62" s="98"/>
      <c r="Z62" s="98"/>
    </row>
    <row r="63" spans="1:26" ht="16.95" customHeight="1" x14ac:dyDescent="0.3">
      <c r="A63" s="109"/>
      <c r="B63" s="110"/>
      <c r="C63" s="105" t="s">
        <v>149</v>
      </c>
      <c r="D63" s="101">
        <v>1612.19</v>
      </c>
      <c r="E63" s="101">
        <v>2099.73</v>
      </c>
      <c r="F63" s="101">
        <v>11.08</v>
      </c>
      <c r="G63" s="101">
        <v>0</v>
      </c>
      <c r="H63" s="101">
        <v>0</v>
      </c>
      <c r="I63" s="101">
        <v>139.5</v>
      </c>
      <c r="J63" s="102">
        <v>114.36</v>
      </c>
      <c r="K63" s="102">
        <v>60099.86</v>
      </c>
      <c r="L63" s="102">
        <v>11996.9</v>
      </c>
      <c r="M63" s="101">
        <v>1085.1199999999999</v>
      </c>
      <c r="N63" s="101">
        <v>0</v>
      </c>
      <c r="O63" s="101">
        <v>1747.71</v>
      </c>
      <c r="P63" s="101">
        <v>3001.87</v>
      </c>
      <c r="Q63" s="101">
        <v>1625.79</v>
      </c>
      <c r="R63" s="101">
        <v>31.51</v>
      </c>
      <c r="S63" s="101">
        <v>31.82</v>
      </c>
      <c r="T63" s="101">
        <v>2</v>
      </c>
      <c r="U63" s="101">
        <v>20</v>
      </c>
      <c r="V63" s="101">
        <v>0</v>
      </c>
      <c r="W63" s="103">
        <f t="shared" si="17"/>
        <v>83619.439999999988</v>
      </c>
      <c r="Y63" s="98"/>
      <c r="Z63" s="98"/>
    </row>
    <row r="64" spans="1:26" ht="16.95" customHeight="1" x14ac:dyDescent="0.3">
      <c r="A64" s="109"/>
      <c r="B64" s="110"/>
      <c r="C64" s="105" t="s">
        <v>150</v>
      </c>
      <c r="D64" s="101">
        <v>2167.9699999999998</v>
      </c>
      <c r="E64" s="101">
        <v>3106.59</v>
      </c>
      <c r="F64" s="101">
        <v>117.01</v>
      </c>
      <c r="G64" s="101">
        <v>0</v>
      </c>
      <c r="H64" s="101">
        <v>0</v>
      </c>
      <c r="I64" s="101">
        <v>79</v>
      </c>
      <c r="J64" s="102">
        <v>343.13</v>
      </c>
      <c r="K64" s="102">
        <v>59299.05</v>
      </c>
      <c r="L64" s="102">
        <v>7116.75</v>
      </c>
      <c r="M64" s="101">
        <v>2521.4699999999998</v>
      </c>
      <c r="N64" s="101">
        <v>0</v>
      </c>
      <c r="O64" s="101">
        <v>1996.75</v>
      </c>
      <c r="P64" s="101">
        <v>1818.09</v>
      </c>
      <c r="Q64" s="101">
        <v>2132.1999999999998</v>
      </c>
      <c r="R64" s="101">
        <v>172.99</v>
      </c>
      <c r="S64" s="101">
        <v>68.87</v>
      </c>
      <c r="T64" s="101">
        <v>0</v>
      </c>
      <c r="U64" s="101">
        <v>7</v>
      </c>
      <c r="V64" s="101">
        <v>0</v>
      </c>
      <c r="W64" s="103">
        <f t="shared" si="17"/>
        <v>80946.87</v>
      </c>
      <c r="Y64" s="98"/>
      <c r="Z64" s="98"/>
    </row>
    <row r="65" spans="1:35" ht="16.95" customHeight="1" x14ac:dyDescent="0.3">
      <c r="A65" s="109"/>
      <c r="B65" s="110"/>
      <c r="C65" s="105" t="s">
        <v>151</v>
      </c>
      <c r="D65" s="101">
        <v>3734.08</v>
      </c>
      <c r="E65" s="101">
        <v>4964.0200000000004</v>
      </c>
      <c r="F65" s="101">
        <v>110.25</v>
      </c>
      <c r="G65" s="101">
        <v>0</v>
      </c>
      <c r="H65" s="101">
        <v>0</v>
      </c>
      <c r="I65" s="101">
        <v>46</v>
      </c>
      <c r="J65" s="102">
        <v>551.75</v>
      </c>
      <c r="K65" s="102">
        <v>126639.51</v>
      </c>
      <c r="L65" s="102">
        <v>8829.26</v>
      </c>
      <c r="M65" s="101">
        <v>3606.71</v>
      </c>
      <c r="N65" s="101">
        <v>0</v>
      </c>
      <c r="O65" s="101">
        <v>4566.82</v>
      </c>
      <c r="P65" s="101">
        <v>7400.52</v>
      </c>
      <c r="Q65" s="101">
        <v>2223.36</v>
      </c>
      <c r="R65" s="101">
        <v>126.56</v>
      </c>
      <c r="S65" s="101">
        <v>9.19</v>
      </c>
      <c r="T65" s="101">
        <v>28</v>
      </c>
      <c r="U65" s="101">
        <v>7</v>
      </c>
      <c r="V65" s="101">
        <v>0</v>
      </c>
      <c r="W65" s="103">
        <f t="shared" si="17"/>
        <v>162843.02999999997</v>
      </c>
      <c r="Y65" s="98"/>
      <c r="Z65" s="98"/>
    </row>
    <row r="66" spans="1:35" ht="16.95" customHeight="1" x14ac:dyDescent="0.3">
      <c r="A66" s="109"/>
      <c r="B66" s="110"/>
      <c r="C66" s="105" t="s">
        <v>152</v>
      </c>
      <c r="D66" s="101">
        <v>1426.39</v>
      </c>
      <c r="E66" s="101">
        <v>1792.36</v>
      </c>
      <c r="F66" s="101">
        <v>13.37</v>
      </c>
      <c r="G66" s="101">
        <v>0</v>
      </c>
      <c r="H66" s="101">
        <v>0</v>
      </c>
      <c r="I66" s="101">
        <v>6.08</v>
      </c>
      <c r="J66" s="102">
        <v>69.430000000000007</v>
      </c>
      <c r="K66" s="102">
        <v>38626.61</v>
      </c>
      <c r="L66" s="102">
        <v>2981.15</v>
      </c>
      <c r="M66" s="101">
        <v>1588.89</v>
      </c>
      <c r="N66" s="101">
        <v>0</v>
      </c>
      <c r="O66" s="101">
        <v>1394.26</v>
      </c>
      <c r="P66" s="101">
        <v>585.82000000000005</v>
      </c>
      <c r="Q66" s="101">
        <v>949.56</v>
      </c>
      <c r="R66" s="101">
        <v>68.650000000000006</v>
      </c>
      <c r="S66" s="101">
        <v>0</v>
      </c>
      <c r="T66" s="101">
        <v>0</v>
      </c>
      <c r="U66" s="101">
        <v>13.84</v>
      </c>
      <c r="V66" s="101">
        <v>0</v>
      </c>
      <c r="W66" s="103">
        <f t="shared" si="17"/>
        <v>49516.409999999996</v>
      </c>
      <c r="Y66" s="98"/>
      <c r="Z66" s="98"/>
    </row>
    <row r="67" spans="1:35" ht="5.25" customHeight="1" x14ac:dyDescent="0.3">
      <c r="A67" s="109"/>
      <c r="B67" s="110"/>
      <c r="C67" s="105"/>
      <c r="D67" s="101"/>
      <c r="E67" s="101"/>
      <c r="F67" s="101"/>
      <c r="G67" s="101"/>
      <c r="H67" s="101"/>
      <c r="I67" s="101"/>
      <c r="J67" s="102"/>
      <c r="K67" s="102"/>
      <c r="L67" s="102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3"/>
      <c r="Y67" s="98"/>
      <c r="Z67" s="98"/>
    </row>
    <row r="68" spans="1:35" ht="16.95" customHeight="1" x14ac:dyDescent="0.3">
      <c r="A68" s="93"/>
      <c r="B68" s="104" t="s">
        <v>153</v>
      </c>
      <c r="C68" s="105"/>
      <c r="D68" s="106">
        <v>18533.079999999998</v>
      </c>
      <c r="E68" s="106">
        <v>23683.35</v>
      </c>
      <c r="F68" s="106">
        <v>4575.57</v>
      </c>
      <c r="G68" s="106">
        <v>5.25</v>
      </c>
      <c r="H68" s="106">
        <v>1</v>
      </c>
      <c r="I68" s="106">
        <v>1175.1799999999998</v>
      </c>
      <c r="J68" s="107">
        <v>2414.9400000000005</v>
      </c>
      <c r="K68" s="107">
        <v>696421.79</v>
      </c>
      <c r="L68" s="107">
        <v>74262.549999999988</v>
      </c>
      <c r="M68" s="106">
        <v>22299.899999999998</v>
      </c>
      <c r="N68" s="106">
        <v>0</v>
      </c>
      <c r="O68" s="106">
        <v>22017.439999999999</v>
      </c>
      <c r="P68" s="106">
        <v>16093.66</v>
      </c>
      <c r="Q68" s="106">
        <v>5667.08</v>
      </c>
      <c r="R68" s="106">
        <v>1870.33</v>
      </c>
      <c r="S68" s="106">
        <v>260.85000000000002</v>
      </c>
      <c r="T68" s="106">
        <v>12.42</v>
      </c>
      <c r="U68" s="106">
        <v>135.63</v>
      </c>
      <c r="V68" s="106">
        <f t="shared" ref="V68:W68" si="18">SUM(V69:V71)</f>
        <v>0</v>
      </c>
      <c r="W68" s="108">
        <f t="shared" si="18"/>
        <v>889430.02</v>
      </c>
      <c r="Y68" s="98"/>
      <c r="Z68" s="98"/>
    </row>
    <row r="69" spans="1:35" ht="16.95" customHeight="1" x14ac:dyDescent="0.3">
      <c r="A69" s="109"/>
      <c r="B69" s="110"/>
      <c r="C69" s="105" t="s">
        <v>154</v>
      </c>
      <c r="D69" s="101">
        <v>2869.1</v>
      </c>
      <c r="E69" s="101">
        <v>3983.78</v>
      </c>
      <c r="F69" s="101">
        <v>140.84</v>
      </c>
      <c r="G69" s="101">
        <v>4</v>
      </c>
      <c r="H69" s="101">
        <v>0</v>
      </c>
      <c r="I69" s="101">
        <v>176</v>
      </c>
      <c r="J69" s="102">
        <v>657.04</v>
      </c>
      <c r="K69" s="102">
        <v>139880.71</v>
      </c>
      <c r="L69" s="102">
        <v>17415.86</v>
      </c>
      <c r="M69" s="101">
        <v>4438.4399999999996</v>
      </c>
      <c r="N69" s="101">
        <v>0</v>
      </c>
      <c r="O69" s="101">
        <v>3559.4</v>
      </c>
      <c r="P69" s="101">
        <v>3282.93</v>
      </c>
      <c r="Q69" s="101">
        <v>1417.5250000000001</v>
      </c>
      <c r="R69" s="101">
        <v>411.97</v>
      </c>
      <c r="S69" s="101">
        <v>70.38</v>
      </c>
      <c r="T69" s="101">
        <v>1</v>
      </c>
      <c r="U69" s="101">
        <v>19.64</v>
      </c>
      <c r="V69" s="101">
        <v>0</v>
      </c>
      <c r="W69" s="103">
        <f t="shared" ref="W69:W73" si="19">SUM(D69:V69)</f>
        <v>178328.61500000002</v>
      </c>
      <c r="Y69" s="98"/>
      <c r="Z69" s="98"/>
    </row>
    <row r="70" spans="1:35" ht="16.95" customHeight="1" x14ac:dyDescent="0.3">
      <c r="A70" s="109"/>
      <c r="B70" s="110"/>
      <c r="C70" s="105" t="s">
        <v>153</v>
      </c>
      <c r="D70" s="101">
        <v>14089.72</v>
      </c>
      <c r="E70" s="101">
        <v>17593.669999999998</v>
      </c>
      <c r="F70" s="101">
        <v>4335.29</v>
      </c>
      <c r="G70" s="101">
        <v>1.25</v>
      </c>
      <c r="H70" s="101">
        <v>1</v>
      </c>
      <c r="I70" s="101">
        <v>830.68</v>
      </c>
      <c r="J70" s="102">
        <v>1634.14</v>
      </c>
      <c r="K70" s="102">
        <v>505025.96</v>
      </c>
      <c r="L70" s="102">
        <v>51293.35</v>
      </c>
      <c r="M70" s="101">
        <v>16228.89</v>
      </c>
      <c r="N70" s="101">
        <v>0</v>
      </c>
      <c r="O70" s="101">
        <v>16354.31</v>
      </c>
      <c r="P70" s="101">
        <v>9296.25</v>
      </c>
      <c r="Q70" s="101">
        <v>3476.875</v>
      </c>
      <c r="R70" s="101">
        <v>1425.02</v>
      </c>
      <c r="S70" s="101">
        <v>190.47</v>
      </c>
      <c r="T70" s="101">
        <v>11.42</v>
      </c>
      <c r="U70" s="101">
        <v>112.99</v>
      </c>
      <c r="V70" s="101">
        <v>0</v>
      </c>
      <c r="W70" s="103">
        <f t="shared" si="19"/>
        <v>641901.28500000003</v>
      </c>
      <c r="Y70" s="98"/>
      <c r="Z70" s="98"/>
    </row>
    <row r="71" spans="1:35" ht="16.95" customHeight="1" x14ac:dyDescent="0.3">
      <c r="A71" s="109"/>
      <c r="B71" s="110"/>
      <c r="C71" s="105" t="s">
        <v>155</v>
      </c>
      <c r="D71" s="101">
        <v>1574.26</v>
      </c>
      <c r="E71" s="101">
        <v>2105.9</v>
      </c>
      <c r="F71" s="101">
        <v>99.44</v>
      </c>
      <c r="G71" s="101">
        <v>0</v>
      </c>
      <c r="H71" s="101">
        <v>0</v>
      </c>
      <c r="I71" s="101">
        <v>168.5</v>
      </c>
      <c r="J71" s="102">
        <v>123.76</v>
      </c>
      <c r="K71" s="102">
        <v>51515.12</v>
      </c>
      <c r="L71" s="102">
        <v>5553.34</v>
      </c>
      <c r="M71" s="101">
        <v>1632.57</v>
      </c>
      <c r="N71" s="101">
        <v>0</v>
      </c>
      <c r="O71" s="101">
        <v>2103.73</v>
      </c>
      <c r="P71" s="101">
        <v>3514.48</v>
      </c>
      <c r="Q71" s="101">
        <v>772.68</v>
      </c>
      <c r="R71" s="101">
        <v>33.340000000000003</v>
      </c>
      <c r="S71" s="101">
        <v>0</v>
      </c>
      <c r="T71" s="101">
        <v>0</v>
      </c>
      <c r="U71" s="101">
        <v>3</v>
      </c>
      <c r="V71" s="101">
        <v>0</v>
      </c>
      <c r="W71" s="103">
        <f t="shared" si="19"/>
        <v>69200.12</v>
      </c>
      <c r="Y71" s="98"/>
      <c r="Z71" s="98"/>
    </row>
    <row r="72" spans="1:35" ht="16.95" customHeight="1" x14ac:dyDescent="0.3">
      <c r="A72" s="109"/>
      <c r="B72" s="104" t="s">
        <v>230</v>
      </c>
      <c r="C72" s="105"/>
      <c r="D72" s="106">
        <v>2994.43</v>
      </c>
      <c r="E72" s="106">
        <v>3110.44</v>
      </c>
      <c r="F72" s="106">
        <v>32.86</v>
      </c>
      <c r="G72" s="106">
        <v>0</v>
      </c>
      <c r="H72" s="106">
        <v>0</v>
      </c>
      <c r="I72" s="106">
        <v>74.88</v>
      </c>
      <c r="J72" s="107">
        <v>433.1</v>
      </c>
      <c r="K72" s="107">
        <v>77805.31</v>
      </c>
      <c r="L72" s="107">
        <v>8487.1200000000008</v>
      </c>
      <c r="M72" s="106">
        <v>3300.28</v>
      </c>
      <c r="N72" s="106">
        <v>17</v>
      </c>
      <c r="O72" s="106">
        <v>2760.95</v>
      </c>
      <c r="P72" s="106">
        <v>2930.51</v>
      </c>
      <c r="Q72" s="106">
        <v>548.12</v>
      </c>
      <c r="R72" s="106">
        <v>226.92</v>
      </c>
      <c r="S72" s="106">
        <v>44.16</v>
      </c>
      <c r="T72" s="106">
        <v>2</v>
      </c>
      <c r="U72" s="106">
        <v>2.11</v>
      </c>
      <c r="V72" s="106">
        <v>0</v>
      </c>
      <c r="W72" s="108">
        <f t="shared" si="19"/>
        <v>102770.18999999999</v>
      </c>
      <c r="Y72" s="98"/>
      <c r="Z72" s="98"/>
    </row>
    <row r="73" spans="1:35" ht="16.95" customHeight="1" x14ac:dyDescent="0.3">
      <c r="A73" s="257" t="s">
        <v>226</v>
      </c>
      <c r="B73" s="258"/>
      <c r="C73" s="259"/>
      <c r="D73" s="106">
        <v>219</v>
      </c>
      <c r="E73" s="106">
        <v>154</v>
      </c>
      <c r="F73" s="106">
        <v>0</v>
      </c>
      <c r="G73" s="106">
        <v>0</v>
      </c>
      <c r="H73" s="106">
        <v>0</v>
      </c>
      <c r="I73" s="106">
        <v>0</v>
      </c>
      <c r="J73" s="107">
        <v>25.4</v>
      </c>
      <c r="K73" s="107">
        <v>6998.11</v>
      </c>
      <c r="L73" s="107">
        <v>1279.24</v>
      </c>
      <c r="M73" s="106">
        <v>135</v>
      </c>
      <c r="N73" s="106">
        <v>0</v>
      </c>
      <c r="O73" s="106">
        <v>141.81</v>
      </c>
      <c r="P73" s="106">
        <v>51</v>
      </c>
      <c r="Q73" s="106">
        <v>0</v>
      </c>
      <c r="R73" s="106">
        <v>7</v>
      </c>
      <c r="S73" s="106">
        <v>0</v>
      </c>
      <c r="T73" s="106">
        <v>0</v>
      </c>
      <c r="U73" s="106">
        <v>0</v>
      </c>
      <c r="V73" s="106">
        <v>0</v>
      </c>
      <c r="W73" s="108">
        <f t="shared" si="19"/>
        <v>9010.56</v>
      </c>
      <c r="Y73" s="98"/>
      <c r="Z73" s="98"/>
    </row>
    <row r="74" spans="1:35" s="99" customFormat="1" ht="34.950000000000003" customHeight="1" thickBot="1" x14ac:dyDescent="0.3">
      <c r="A74" s="115" t="s">
        <v>156</v>
      </c>
      <c r="B74" s="116"/>
      <c r="C74" s="117"/>
      <c r="D74" s="118">
        <f t="shared" ref="D74:W74" si="20">SUM(D8,D10,D42,D73)</f>
        <v>477609.36</v>
      </c>
      <c r="E74" s="118">
        <f t="shared" si="20"/>
        <v>594687.09</v>
      </c>
      <c r="F74" s="118">
        <f t="shared" si="20"/>
        <v>26489.81</v>
      </c>
      <c r="G74" s="118">
        <f t="shared" si="20"/>
        <v>544.08000000000004</v>
      </c>
      <c r="H74" s="118">
        <f t="shared" si="20"/>
        <v>127.37</v>
      </c>
      <c r="I74" s="118">
        <f t="shared" si="20"/>
        <v>15055.91</v>
      </c>
      <c r="J74" s="119">
        <f t="shared" si="20"/>
        <v>121539.79</v>
      </c>
      <c r="K74" s="119">
        <f t="shared" si="20"/>
        <v>16824482.460000001</v>
      </c>
      <c r="L74" s="119">
        <f t="shared" si="20"/>
        <v>1886367.27</v>
      </c>
      <c r="M74" s="118">
        <f t="shared" si="20"/>
        <v>436213.4</v>
      </c>
      <c r="N74" s="118">
        <f t="shared" si="20"/>
        <v>464.39</v>
      </c>
      <c r="O74" s="118">
        <f t="shared" si="20"/>
        <v>452221.25000000006</v>
      </c>
      <c r="P74" s="118">
        <f t="shared" si="20"/>
        <v>817268.82000000007</v>
      </c>
      <c r="Q74" s="118">
        <f t="shared" si="20"/>
        <v>94143.765000000014</v>
      </c>
      <c r="R74" s="118">
        <f t="shared" si="20"/>
        <v>124150.17000000003</v>
      </c>
      <c r="S74" s="118">
        <f t="shared" si="20"/>
        <v>8048.22</v>
      </c>
      <c r="T74" s="118">
        <f t="shared" si="20"/>
        <v>706.98</v>
      </c>
      <c r="U74" s="118">
        <f t="shared" si="20"/>
        <v>17871.05</v>
      </c>
      <c r="V74" s="118">
        <f t="shared" si="20"/>
        <v>0</v>
      </c>
      <c r="W74" s="120">
        <f t="shared" si="20"/>
        <v>21897991.184999999</v>
      </c>
      <c r="X74" s="121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</row>
    <row r="75" spans="1:35" ht="15" customHeight="1" thickTop="1" x14ac:dyDescent="0.3">
      <c r="C75" s="6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1:35" ht="15" customHeight="1" x14ac:dyDescent="0.3">
      <c r="C76" s="6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1:35" ht="15" customHeight="1" x14ac:dyDescent="0.3">
      <c r="C77" s="6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1:35" ht="15" customHeight="1" x14ac:dyDescent="0.3">
      <c r="C78" s="6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1:35" ht="15" customHeight="1" x14ac:dyDescent="0.3">
      <c r="C79" s="6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1:35" ht="15" customHeight="1" x14ac:dyDescent="0.3">
      <c r="C80" s="6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3:23" ht="15" customHeight="1" x14ac:dyDescent="0.3">
      <c r="C81" s="6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3:23" ht="15" customHeight="1" x14ac:dyDescent="0.3">
      <c r="C82" s="6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3:23" ht="15" customHeight="1" x14ac:dyDescent="0.3">
      <c r="C83" s="6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3:23" ht="15" customHeight="1" x14ac:dyDescent="0.3">
      <c r="C84" s="6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3:23" ht="15" customHeight="1" x14ac:dyDescent="0.3">
      <c r="C85" s="6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3:23" ht="15" customHeight="1" x14ac:dyDescent="0.3">
      <c r="C86" s="6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3:23" ht="15" customHeight="1" x14ac:dyDescent="0.3">
      <c r="C87" s="6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3:23" ht="15" customHeight="1" x14ac:dyDescent="0.3">
      <c r="C88" s="6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3:23" ht="15" customHeight="1" x14ac:dyDescent="0.3">
      <c r="C89" s="6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3:23" ht="15" customHeight="1" x14ac:dyDescent="0.3">
      <c r="C90" s="6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3:23" ht="15" customHeight="1" x14ac:dyDescent="0.3">
      <c r="C91" s="6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3:23" ht="15" customHeight="1" x14ac:dyDescent="0.3">
      <c r="C92" s="6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3:23" ht="15" customHeight="1" x14ac:dyDescent="0.3">
      <c r="C93" s="6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3:23" ht="15" customHeight="1" x14ac:dyDescent="0.3">
      <c r="C94" s="6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3:23" ht="15" customHeight="1" x14ac:dyDescent="0.3">
      <c r="C95" s="6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3:23" ht="15" customHeight="1" x14ac:dyDescent="0.3">
      <c r="C96" s="6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</row>
    <row r="97" spans="3:23" ht="15" customHeight="1" x14ac:dyDescent="0.3">
      <c r="C97" s="6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</row>
    <row r="98" spans="3:23" ht="15" customHeight="1" x14ac:dyDescent="0.3">
      <c r="C98" s="6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</row>
    <row r="99" spans="3:23" ht="15" customHeight="1" x14ac:dyDescent="0.3">
      <c r="C99" s="6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</row>
    <row r="100" spans="3:23" ht="15" customHeight="1" x14ac:dyDescent="0.3">
      <c r="C100" s="6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</row>
    <row r="101" spans="3:23" ht="15" customHeight="1" x14ac:dyDescent="0.3">
      <c r="C101" s="6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</row>
    <row r="102" spans="3:23" ht="15" customHeight="1" x14ac:dyDescent="0.3">
      <c r="C102" s="6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</row>
    <row r="103" spans="3:23" ht="15" customHeight="1" x14ac:dyDescent="0.3">
      <c r="C103" s="6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</row>
    <row r="104" spans="3:23" ht="15" customHeight="1" x14ac:dyDescent="0.3">
      <c r="C104" s="6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</row>
    <row r="105" spans="3:23" ht="15" customHeight="1" x14ac:dyDescent="0.3">
      <c r="C105" s="6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</row>
    <row r="106" spans="3:23" ht="15" customHeight="1" x14ac:dyDescent="0.3">
      <c r="C106" s="6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</row>
    <row r="107" spans="3:23" ht="15" customHeight="1" x14ac:dyDescent="0.3">
      <c r="C107" s="6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</row>
    <row r="108" spans="3:23" ht="15" customHeight="1" x14ac:dyDescent="0.3">
      <c r="C108" s="6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</row>
    <row r="109" spans="3:23" ht="15" customHeight="1" x14ac:dyDescent="0.3">
      <c r="C109" s="6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</row>
    <row r="110" spans="3:23" ht="15" customHeight="1" x14ac:dyDescent="0.3">
      <c r="C110" s="6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3:23" ht="15" customHeight="1" x14ac:dyDescent="0.3">
      <c r="C111" s="6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3:23" ht="15" customHeight="1" x14ac:dyDescent="0.3">
      <c r="C112" s="6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</row>
    <row r="113" spans="3:23" ht="15" customHeight="1" x14ac:dyDescent="0.3">
      <c r="C113" s="6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</row>
    <row r="114" spans="3:23" ht="15" customHeight="1" x14ac:dyDescent="0.3">
      <c r="C114" s="6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</row>
    <row r="115" spans="3:23" ht="15" customHeight="1" x14ac:dyDescent="0.3">
      <c r="C115" s="6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</row>
    <row r="116" spans="3:23" ht="15" customHeight="1" x14ac:dyDescent="0.3">
      <c r="C116" s="6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</row>
    <row r="117" spans="3:23" ht="15" customHeight="1" x14ac:dyDescent="0.3">
      <c r="C117" s="6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</row>
    <row r="118" spans="3:23" ht="15" customHeight="1" x14ac:dyDescent="0.3">
      <c r="C118" s="6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</row>
    <row r="119" spans="3:23" ht="15" customHeight="1" x14ac:dyDescent="0.3">
      <c r="C119" s="6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</row>
    <row r="120" spans="3:23" ht="15" customHeight="1" x14ac:dyDescent="0.3">
      <c r="C120" s="6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</row>
    <row r="121" spans="3:23" x14ac:dyDescent="0.3">
      <c r="C121" s="6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</row>
    <row r="122" spans="3:23" x14ac:dyDescent="0.3">
      <c r="C122" s="6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</row>
    <row r="123" spans="3:23" x14ac:dyDescent="0.3">
      <c r="C123" s="6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</row>
    <row r="124" spans="3:23" x14ac:dyDescent="0.3">
      <c r="C124" s="6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</row>
    <row r="125" spans="3:23" x14ac:dyDescent="0.3">
      <c r="C125" s="6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</row>
    <row r="126" spans="3:23" x14ac:dyDescent="0.3">
      <c r="C126" s="6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</row>
    <row r="127" spans="3:23" x14ac:dyDescent="0.3">
      <c r="C127" s="6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</row>
    <row r="128" spans="3:23" x14ac:dyDescent="0.3">
      <c r="C128" s="6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</row>
    <row r="129" spans="3:23" x14ac:dyDescent="0.3">
      <c r="C129" s="6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</row>
    <row r="130" spans="3:23" x14ac:dyDescent="0.3">
      <c r="C130" s="6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</row>
    <row r="131" spans="3:23" x14ac:dyDescent="0.3">
      <c r="C131" s="6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</row>
    <row r="132" spans="3:23" x14ac:dyDescent="0.3">
      <c r="C132" s="6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</row>
    <row r="133" spans="3:23" x14ac:dyDescent="0.3">
      <c r="C133" s="6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</row>
    <row r="134" spans="3:23" x14ac:dyDescent="0.3">
      <c r="C134" s="6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</row>
    <row r="135" spans="3:23" x14ac:dyDescent="0.3">
      <c r="C135" s="6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</row>
    <row r="136" spans="3:23" x14ac:dyDescent="0.3">
      <c r="C136" s="6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</row>
    <row r="137" spans="3:23" x14ac:dyDescent="0.3">
      <c r="C137" s="6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</row>
    <row r="138" spans="3:23" x14ac:dyDescent="0.3">
      <c r="C138" s="6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</row>
    <row r="139" spans="3:23" x14ac:dyDescent="0.3">
      <c r="C139" s="6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</row>
    <row r="140" spans="3:23" x14ac:dyDescent="0.3">
      <c r="C140" s="6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</row>
    <row r="141" spans="3:23" x14ac:dyDescent="0.3">
      <c r="C141" s="6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3:23" x14ac:dyDescent="0.3">
      <c r="C142" s="6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</row>
    <row r="143" spans="3:23" x14ac:dyDescent="0.3">
      <c r="C143" s="6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</row>
    <row r="144" spans="3:23" x14ac:dyDescent="0.3">
      <c r="C144" s="6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</row>
    <row r="145" spans="3:23" x14ac:dyDescent="0.3">
      <c r="C145" s="6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</row>
    <row r="146" spans="3:23" x14ac:dyDescent="0.3">
      <c r="C146" s="6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</row>
    <row r="147" spans="3:23" x14ac:dyDescent="0.3">
      <c r="C147" s="6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</row>
    <row r="148" spans="3:23" x14ac:dyDescent="0.3">
      <c r="C148" s="6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</row>
    <row r="149" spans="3:23" x14ac:dyDescent="0.3">
      <c r="C149" s="6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</row>
    <row r="150" spans="3:23" x14ac:dyDescent="0.3">
      <c r="C150" s="6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</row>
    <row r="151" spans="3:23" x14ac:dyDescent="0.3">
      <c r="C151" s="6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</row>
    <row r="152" spans="3:23" x14ac:dyDescent="0.3">
      <c r="C152" s="6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</row>
    <row r="153" spans="3:23" x14ac:dyDescent="0.3">
      <c r="C153" s="6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</row>
    <row r="154" spans="3:23" x14ac:dyDescent="0.3">
      <c r="C154" s="6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</row>
    <row r="155" spans="3:23" x14ac:dyDescent="0.3">
      <c r="C155" s="6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</row>
    <row r="156" spans="3:23" x14ac:dyDescent="0.3">
      <c r="C156" s="6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</row>
    <row r="157" spans="3:23" x14ac:dyDescent="0.3">
      <c r="C157" s="6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</row>
    <row r="158" spans="3:23" x14ac:dyDescent="0.3">
      <c r="C158" s="6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</row>
    <row r="159" spans="3:23" x14ac:dyDescent="0.3">
      <c r="C159" s="6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</row>
    <row r="160" spans="3:23" x14ac:dyDescent="0.3">
      <c r="C160" s="6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</row>
    <row r="161" spans="3:23" x14ac:dyDescent="0.3">
      <c r="C161" s="6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</row>
    <row r="162" spans="3:23" x14ac:dyDescent="0.3">
      <c r="C162" s="6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</row>
    <row r="163" spans="3:23" x14ac:dyDescent="0.3">
      <c r="C163" s="6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</row>
    <row r="164" spans="3:23" x14ac:dyDescent="0.3">
      <c r="C164" s="6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</row>
    <row r="165" spans="3:23" x14ac:dyDescent="0.3">
      <c r="C165" s="6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</row>
    <row r="166" spans="3:23" x14ac:dyDescent="0.3">
      <c r="C166" s="6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</row>
    <row r="167" spans="3:23" x14ac:dyDescent="0.3">
      <c r="C167" s="6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</row>
    <row r="168" spans="3:23" x14ac:dyDescent="0.3">
      <c r="C168" s="6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</row>
    <row r="169" spans="3:23" x14ac:dyDescent="0.3">
      <c r="C169" s="6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</row>
    <row r="170" spans="3:23" x14ac:dyDescent="0.3">
      <c r="C170" s="6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</row>
    <row r="171" spans="3:23" x14ac:dyDescent="0.3">
      <c r="C171" s="6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</row>
    <row r="172" spans="3:23" x14ac:dyDescent="0.3">
      <c r="C172" s="6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</row>
    <row r="173" spans="3:23" x14ac:dyDescent="0.3">
      <c r="C173" s="6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</row>
    <row r="174" spans="3:23" x14ac:dyDescent="0.3">
      <c r="C174" s="6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</row>
    <row r="175" spans="3:23" x14ac:dyDescent="0.3">
      <c r="C175" s="6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</row>
    <row r="176" spans="3:23" x14ac:dyDescent="0.3">
      <c r="C176" s="6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</row>
    <row r="177" spans="3:23" x14ac:dyDescent="0.3">
      <c r="C177" s="6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</row>
    <row r="178" spans="3:23" x14ac:dyDescent="0.3">
      <c r="C178" s="6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</row>
    <row r="179" spans="3:23" x14ac:dyDescent="0.3">
      <c r="C179" s="6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</row>
    <row r="180" spans="3:23" x14ac:dyDescent="0.3">
      <c r="C180" s="6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</row>
    <row r="181" spans="3:23" x14ac:dyDescent="0.3">
      <c r="C181" s="6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</row>
    <row r="182" spans="3:23" x14ac:dyDescent="0.3">
      <c r="C182" s="6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</row>
    <row r="183" spans="3:23" x14ac:dyDescent="0.3">
      <c r="C183" s="6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</row>
    <row r="184" spans="3:23" x14ac:dyDescent="0.3">
      <c r="C184" s="6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</row>
    <row r="185" spans="3:23" x14ac:dyDescent="0.3">
      <c r="C185" s="6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</row>
    <row r="186" spans="3:23" x14ac:dyDescent="0.3">
      <c r="C186" s="6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</row>
    <row r="187" spans="3:23" x14ac:dyDescent="0.3">
      <c r="C187" s="6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</row>
    <row r="188" spans="3:23" x14ac:dyDescent="0.3">
      <c r="C188" s="6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</row>
    <row r="189" spans="3:23" x14ac:dyDescent="0.3">
      <c r="C189" s="6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</row>
    <row r="190" spans="3:23" x14ac:dyDescent="0.3">
      <c r="C190" s="6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</row>
    <row r="191" spans="3:23" x14ac:dyDescent="0.3">
      <c r="C191" s="6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</row>
    <row r="192" spans="3:23" x14ac:dyDescent="0.3">
      <c r="C192" s="6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</row>
    <row r="193" spans="3:23" x14ac:dyDescent="0.3">
      <c r="C193" s="6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</row>
    <row r="194" spans="3:23" x14ac:dyDescent="0.3">
      <c r="C194" s="6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</row>
    <row r="195" spans="3:23" x14ac:dyDescent="0.3">
      <c r="C195" s="6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</row>
    <row r="196" spans="3:23" x14ac:dyDescent="0.3">
      <c r="C196" s="6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</row>
    <row r="197" spans="3:23" x14ac:dyDescent="0.3">
      <c r="C197" s="6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</row>
    <row r="198" spans="3:23" x14ac:dyDescent="0.3">
      <c r="C198" s="6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</row>
    <row r="199" spans="3:23" x14ac:dyDescent="0.3">
      <c r="C199" s="6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</row>
    <row r="200" spans="3:23" x14ac:dyDescent="0.3">
      <c r="C200" s="6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</row>
    <row r="201" spans="3:23" x14ac:dyDescent="0.3">
      <c r="C201" s="6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</row>
    <row r="202" spans="3:23" x14ac:dyDescent="0.3">
      <c r="C202" s="6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</row>
    <row r="203" spans="3:23" x14ac:dyDescent="0.3">
      <c r="C203" s="6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</row>
    <row r="204" spans="3:23" x14ac:dyDescent="0.3">
      <c r="C204" s="6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</row>
    <row r="205" spans="3:23" x14ac:dyDescent="0.3">
      <c r="C205" s="6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</row>
    <row r="206" spans="3:23" x14ac:dyDescent="0.3">
      <c r="C206" s="6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</row>
    <row r="207" spans="3:23" x14ac:dyDescent="0.3">
      <c r="C207" s="6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</row>
    <row r="208" spans="3:23" x14ac:dyDescent="0.3">
      <c r="C208" s="6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</row>
    <row r="209" spans="3:23" x14ac:dyDescent="0.3">
      <c r="C209" s="6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</row>
    <row r="210" spans="3:23" x14ac:dyDescent="0.3">
      <c r="C210" s="6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</row>
    <row r="211" spans="3:23" x14ac:dyDescent="0.3">
      <c r="C211" s="6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</row>
    <row r="212" spans="3:23" x14ac:dyDescent="0.3">
      <c r="C212" s="6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</row>
    <row r="213" spans="3:23" x14ac:dyDescent="0.3">
      <c r="C213" s="6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</row>
    <row r="214" spans="3:23" x14ac:dyDescent="0.3">
      <c r="C214" s="6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</row>
    <row r="215" spans="3:23" x14ac:dyDescent="0.3">
      <c r="C215" s="6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</row>
    <row r="216" spans="3:23" x14ac:dyDescent="0.3">
      <c r="C216" s="6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</row>
    <row r="217" spans="3:23" x14ac:dyDescent="0.3">
      <c r="C217" s="6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</row>
    <row r="218" spans="3:23" x14ac:dyDescent="0.3">
      <c r="C218" s="6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</row>
    <row r="219" spans="3:23" x14ac:dyDescent="0.3">
      <c r="C219" s="6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</row>
    <row r="220" spans="3:23" x14ac:dyDescent="0.3">
      <c r="C220" s="6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</row>
    <row r="221" spans="3:23" x14ac:dyDescent="0.3">
      <c r="C221" s="6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</row>
    <row r="222" spans="3:23" x14ac:dyDescent="0.3">
      <c r="C222" s="6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</row>
    <row r="223" spans="3:23" x14ac:dyDescent="0.3">
      <c r="C223" s="6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</row>
    <row r="224" spans="3:23" x14ac:dyDescent="0.3">
      <c r="C224" s="6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</row>
    <row r="225" spans="3:23" x14ac:dyDescent="0.3">
      <c r="C225" s="6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</row>
    <row r="226" spans="3:23" x14ac:dyDescent="0.3">
      <c r="C226" s="6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</row>
    <row r="227" spans="3:23" x14ac:dyDescent="0.3">
      <c r="C227" s="6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</row>
    <row r="228" spans="3:23" x14ac:dyDescent="0.3">
      <c r="C228" s="6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</row>
    <row r="229" spans="3:23" x14ac:dyDescent="0.3">
      <c r="C229" s="6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</row>
    <row r="230" spans="3:23" x14ac:dyDescent="0.3">
      <c r="C230" s="6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</row>
    <row r="231" spans="3:23" x14ac:dyDescent="0.3">
      <c r="C231" s="6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</row>
    <row r="232" spans="3:23" x14ac:dyDescent="0.3">
      <c r="C232" s="6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</row>
    <row r="233" spans="3:23" x14ac:dyDescent="0.3">
      <c r="C233" s="6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</row>
    <row r="234" spans="3:23" x14ac:dyDescent="0.3">
      <c r="C234" s="6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</row>
    <row r="235" spans="3:23" x14ac:dyDescent="0.3">
      <c r="C235" s="6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</row>
    <row r="236" spans="3:23" x14ac:dyDescent="0.3">
      <c r="C236" s="6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</row>
    <row r="237" spans="3:23" x14ac:dyDescent="0.3">
      <c r="C237" s="6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</row>
    <row r="238" spans="3:23" x14ac:dyDescent="0.3">
      <c r="C238" s="6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</row>
    <row r="239" spans="3:23" x14ac:dyDescent="0.3">
      <c r="C239" s="6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</row>
    <row r="240" spans="3:23" x14ac:dyDescent="0.3">
      <c r="C240" s="6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</row>
    <row r="241" spans="3:23" x14ac:dyDescent="0.3">
      <c r="C241" s="6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</row>
    <row r="242" spans="3:23" x14ac:dyDescent="0.3">
      <c r="C242" s="6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</row>
    <row r="243" spans="3:23" x14ac:dyDescent="0.3">
      <c r="C243" s="6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</row>
    <row r="244" spans="3:23" x14ac:dyDescent="0.3">
      <c r="C244" s="6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</row>
    <row r="245" spans="3:23" x14ac:dyDescent="0.3">
      <c r="C245" s="6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</row>
    <row r="246" spans="3:23" x14ac:dyDescent="0.3">
      <c r="C246" s="6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</row>
    <row r="247" spans="3:23" x14ac:dyDescent="0.3">
      <c r="C247" s="6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</row>
    <row r="248" spans="3:23" x14ac:dyDescent="0.3">
      <c r="C248" s="6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</row>
    <row r="249" spans="3:23" x14ac:dyDescent="0.3">
      <c r="C249" s="6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</row>
    <row r="250" spans="3:23" x14ac:dyDescent="0.3">
      <c r="C250" s="6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</row>
    <row r="251" spans="3:23" x14ac:dyDescent="0.3">
      <c r="C251" s="6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</row>
    <row r="252" spans="3:23" x14ac:dyDescent="0.3">
      <c r="C252" s="6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</row>
    <row r="253" spans="3:23" x14ac:dyDescent="0.3">
      <c r="C253" s="6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</row>
    <row r="254" spans="3:23" x14ac:dyDescent="0.3">
      <c r="C254" s="6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</row>
    <row r="255" spans="3:23" x14ac:dyDescent="0.3">
      <c r="C255" s="6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</row>
    <row r="256" spans="3:23" x14ac:dyDescent="0.3">
      <c r="C256" s="6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</row>
  </sheetData>
  <mergeCells count="7">
    <mergeCell ref="A73:C73"/>
    <mergeCell ref="A4:C4"/>
    <mergeCell ref="A6:C7"/>
    <mergeCell ref="W6:W7"/>
    <mergeCell ref="A8:C8"/>
    <mergeCell ref="A10:C10"/>
    <mergeCell ref="A42:C42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r:id="rId1"/>
  <headerFooter alignWithMargins="0"/>
  <colBreaks count="1" manualBreakCount="1">
    <brk id="11" min="1" max="7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I256"/>
  <sheetViews>
    <sheetView zoomScale="69" zoomScaleNormal="69" zoomScaleSheetLayoutView="51" workbookViewId="0">
      <selection activeCell="S14" sqref="S14"/>
    </sheetView>
  </sheetViews>
  <sheetFormatPr baseColWidth="10" defaultColWidth="7.6640625" defaultRowHeight="17.399999999999999" x14ac:dyDescent="0.3"/>
  <cols>
    <col min="1" max="2" width="2.33203125" style="197" customWidth="1"/>
    <col min="3" max="3" width="33.88671875" style="66" customWidth="1"/>
    <col min="4" max="21" width="16.5546875" style="122" customWidth="1"/>
    <col min="22" max="22" width="16.5546875" style="122" hidden="1" customWidth="1"/>
    <col min="23" max="23" width="16.5546875" style="122" customWidth="1"/>
    <col min="24" max="25" width="12.6640625" style="211" customWidth="1"/>
    <col min="26" max="26" width="14.6640625" style="211" customWidth="1"/>
    <col min="27" max="35" width="12.6640625" style="211" customWidth="1"/>
    <col min="36" max="43" width="12.6640625" style="212" customWidth="1"/>
    <col min="44" max="16384" width="7.6640625" style="212"/>
  </cols>
  <sheetData>
    <row r="1" spans="1:35" s="198" customFormat="1" ht="30" customHeight="1" x14ac:dyDescent="0.4">
      <c r="A1" s="197"/>
      <c r="B1" s="197"/>
      <c r="C1" s="66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35" s="199" customFormat="1" ht="50.1" customHeight="1" x14ac:dyDescent="0.25">
      <c r="B2" s="200"/>
      <c r="C2" s="200"/>
      <c r="D2" s="200"/>
      <c r="E2" s="200"/>
      <c r="F2" s="200"/>
      <c r="G2" s="200"/>
      <c r="H2" s="200"/>
      <c r="I2" s="200"/>
      <c r="J2" s="200"/>
      <c r="K2" s="201" t="s">
        <v>205</v>
      </c>
      <c r="L2" s="202" t="s">
        <v>238</v>
      </c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4"/>
      <c r="Y2" s="204"/>
    </row>
    <row r="3" spans="1:35" s="205" customFormat="1" ht="12" customHeight="1" x14ac:dyDescent="0.4">
      <c r="A3" s="75"/>
      <c r="B3" s="76"/>
      <c r="C3" s="77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</row>
    <row r="4" spans="1:35" s="198" customFormat="1" ht="19.95" customHeight="1" x14ac:dyDescent="0.4">
      <c r="A4" s="273" t="s">
        <v>232</v>
      </c>
      <c r="B4" s="274"/>
      <c r="C4" s="274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</row>
    <row r="5" spans="1:35" s="198" customFormat="1" ht="3.6" customHeight="1" thickBot="1" x14ac:dyDescent="0.45">
      <c r="A5" s="66"/>
      <c r="B5" s="81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</row>
    <row r="6" spans="1:35" ht="29.4" customHeight="1" thickTop="1" x14ac:dyDescent="0.3">
      <c r="A6" s="262" t="s">
        <v>101</v>
      </c>
      <c r="B6" s="263"/>
      <c r="C6" s="264"/>
      <c r="D6" s="84"/>
      <c r="E6" s="206"/>
      <c r="F6" s="206"/>
      <c r="G6" s="206"/>
      <c r="H6" s="206"/>
      <c r="I6" s="206"/>
      <c r="J6" s="86"/>
      <c r="K6" s="207" t="s">
        <v>31</v>
      </c>
      <c r="L6" s="208" t="s">
        <v>102</v>
      </c>
      <c r="M6" s="209"/>
      <c r="N6" s="209"/>
      <c r="O6" s="209"/>
      <c r="P6" s="209"/>
      <c r="Q6" s="209"/>
      <c r="R6" s="209"/>
      <c r="S6" s="209"/>
      <c r="T6" s="209"/>
      <c r="U6" s="230"/>
      <c r="V6" s="210"/>
      <c r="W6" s="268" t="s">
        <v>2</v>
      </c>
    </row>
    <row r="7" spans="1:35" s="213" customFormat="1" ht="27.6" customHeight="1" x14ac:dyDescent="0.35">
      <c r="A7" s="265"/>
      <c r="B7" s="266"/>
      <c r="C7" s="267"/>
      <c r="D7" s="91" t="s">
        <v>12</v>
      </c>
      <c r="E7" s="91" t="s">
        <v>13</v>
      </c>
      <c r="F7" s="91" t="s">
        <v>14</v>
      </c>
      <c r="G7" s="91" t="s">
        <v>15</v>
      </c>
      <c r="H7" s="91" t="s">
        <v>16</v>
      </c>
      <c r="I7" s="91" t="s">
        <v>17</v>
      </c>
      <c r="J7" s="91" t="s">
        <v>18</v>
      </c>
      <c r="K7" s="91" t="s">
        <v>19</v>
      </c>
      <c r="L7" s="92" t="s">
        <v>20</v>
      </c>
      <c r="M7" s="92" t="s">
        <v>21</v>
      </c>
      <c r="N7" s="92" t="s">
        <v>22</v>
      </c>
      <c r="O7" s="92" t="s">
        <v>23</v>
      </c>
      <c r="P7" s="91" t="s">
        <v>24</v>
      </c>
      <c r="Q7" s="92" t="s">
        <v>25</v>
      </c>
      <c r="R7" s="92" t="s">
        <v>26</v>
      </c>
      <c r="S7" s="91" t="s">
        <v>27</v>
      </c>
      <c r="T7" s="91" t="s">
        <v>28</v>
      </c>
      <c r="U7" s="92" t="s">
        <v>29</v>
      </c>
      <c r="V7" s="229" t="s">
        <v>233</v>
      </c>
      <c r="W7" s="275"/>
      <c r="X7" s="197"/>
      <c r="Y7" s="197"/>
      <c r="Z7" s="197"/>
      <c r="AA7" s="197"/>
      <c r="AB7" s="197"/>
      <c r="AC7" s="197"/>
      <c r="AD7" s="197"/>
      <c r="AE7" s="197"/>
      <c r="AF7" s="197"/>
      <c r="AG7" s="197"/>
      <c r="AH7" s="197"/>
      <c r="AI7" s="197"/>
    </row>
    <row r="8" spans="1:35" s="215" customFormat="1" ht="31.5" customHeight="1" x14ac:dyDescent="0.25">
      <c r="A8" s="257" t="s">
        <v>103</v>
      </c>
      <c r="B8" s="276"/>
      <c r="C8" s="277"/>
      <c r="D8" s="95">
        <v>51588.54</v>
      </c>
      <c r="E8" s="95">
        <v>57424.69</v>
      </c>
      <c r="F8" s="95">
        <v>236474.88</v>
      </c>
      <c r="G8" s="95">
        <v>565.99</v>
      </c>
      <c r="H8" s="95">
        <v>98.33</v>
      </c>
      <c r="I8" s="95">
        <v>5403.7</v>
      </c>
      <c r="J8" s="96">
        <v>13419.95</v>
      </c>
      <c r="K8" s="96">
        <v>3071178.22</v>
      </c>
      <c r="L8" s="96">
        <v>388023.18</v>
      </c>
      <c r="M8" s="95">
        <v>62970.720000000001</v>
      </c>
      <c r="N8" s="95">
        <v>51.33</v>
      </c>
      <c r="O8" s="95">
        <v>49030.92</v>
      </c>
      <c r="P8" s="95">
        <v>64189.48</v>
      </c>
      <c r="Q8" s="95">
        <v>6307.375</v>
      </c>
      <c r="R8" s="95">
        <v>10959.27</v>
      </c>
      <c r="S8" s="95">
        <v>124.9</v>
      </c>
      <c r="T8" s="125">
        <v>109.54</v>
      </c>
      <c r="U8" s="125">
        <v>9598.82</v>
      </c>
      <c r="V8" s="125">
        <f t="shared" ref="V8:W8" si="0">SUM(V9)</f>
        <v>0</v>
      </c>
      <c r="W8" s="126">
        <f t="shared" si="0"/>
        <v>4027519.8350000004</v>
      </c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</row>
    <row r="9" spans="1:35" ht="16.95" customHeight="1" x14ac:dyDescent="0.3">
      <c r="A9" s="216"/>
      <c r="C9" s="100" t="s">
        <v>104</v>
      </c>
      <c r="D9" s="101">
        <v>51588.54</v>
      </c>
      <c r="E9" s="101">
        <v>57424.69</v>
      </c>
      <c r="F9" s="101">
        <v>236474.88</v>
      </c>
      <c r="G9" s="101">
        <v>565.99</v>
      </c>
      <c r="H9" s="101">
        <v>98.33</v>
      </c>
      <c r="I9" s="101">
        <v>5403.7</v>
      </c>
      <c r="J9" s="102">
        <v>13419.95</v>
      </c>
      <c r="K9" s="102">
        <v>3071178.22</v>
      </c>
      <c r="L9" s="102">
        <v>388023.18</v>
      </c>
      <c r="M9" s="101">
        <v>62970.720000000001</v>
      </c>
      <c r="N9" s="101">
        <v>51.33</v>
      </c>
      <c r="O9" s="101">
        <v>49030.92</v>
      </c>
      <c r="P9" s="101">
        <v>64189.48</v>
      </c>
      <c r="Q9" s="101">
        <v>6307.375</v>
      </c>
      <c r="R9" s="101">
        <v>10959.27</v>
      </c>
      <c r="S9" s="101">
        <v>124.9</v>
      </c>
      <c r="T9" s="101">
        <v>109.54</v>
      </c>
      <c r="U9" s="101">
        <v>9598.82</v>
      </c>
      <c r="V9" s="101">
        <v>0</v>
      </c>
      <c r="W9" s="103">
        <f>SUM(D9:V9)</f>
        <v>4027519.8350000004</v>
      </c>
      <c r="Y9" s="221"/>
      <c r="Z9" s="214"/>
    </row>
    <row r="10" spans="1:35" s="215" customFormat="1" ht="27" customHeight="1" x14ac:dyDescent="0.25">
      <c r="A10" s="257" t="s">
        <v>105</v>
      </c>
      <c r="B10" s="276"/>
      <c r="C10" s="277"/>
      <c r="D10" s="95">
        <v>320823.89999999997</v>
      </c>
      <c r="E10" s="95">
        <v>397974</v>
      </c>
      <c r="F10" s="95">
        <v>147668.64000000001</v>
      </c>
      <c r="G10" s="95">
        <v>152.14999999999998</v>
      </c>
      <c r="H10" s="95">
        <v>49.22</v>
      </c>
      <c r="I10" s="95">
        <v>5397.4</v>
      </c>
      <c r="J10" s="96">
        <v>101978.75</v>
      </c>
      <c r="K10" s="96">
        <v>8748869.0199999996</v>
      </c>
      <c r="L10" s="96">
        <v>963176.23</v>
      </c>
      <c r="M10" s="95">
        <v>224526.12</v>
      </c>
      <c r="N10" s="95">
        <v>177.5</v>
      </c>
      <c r="O10" s="95">
        <v>175533.44</v>
      </c>
      <c r="P10" s="95">
        <v>682148.3899999999</v>
      </c>
      <c r="Q10" s="95">
        <v>105399.875</v>
      </c>
      <c r="R10" s="95">
        <v>64878.350000000006</v>
      </c>
      <c r="S10" s="95">
        <v>6334.2400000000007</v>
      </c>
      <c r="T10" s="95">
        <v>769.6400000000001</v>
      </c>
      <c r="U10" s="95">
        <v>8462.27</v>
      </c>
      <c r="V10" s="95">
        <f t="shared" ref="V10" si="1">SUM(V11,V16,V20,V25,V33)</f>
        <v>0</v>
      </c>
      <c r="W10" s="97">
        <f>SUM(W11,W16,W20,W25,W33)</f>
        <v>11954319.135</v>
      </c>
      <c r="X10" s="214"/>
      <c r="Y10" s="214"/>
      <c r="Z10" s="214"/>
      <c r="AA10" s="214"/>
      <c r="AB10" s="214"/>
      <c r="AC10" s="214"/>
      <c r="AD10" s="214"/>
      <c r="AE10" s="214"/>
      <c r="AF10" s="214"/>
      <c r="AG10" s="214"/>
      <c r="AH10" s="214"/>
      <c r="AI10" s="214"/>
    </row>
    <row r="11" spans="1:35" ht="16.95" customHeight="1" x14ac:dyDescent="0.3">
      <c r="A11" s="216"/>
      <c r="B11" s="104" t="s">
        <v>106</v>
      </c>
      <c r="C11" s="105"/>
      <c r="D11" s="106">
        <v>86509.52</v>
      </c>
      <c r="E11" s="106">
        <v>104564.24</v>
      </c>
      <c r="F11" s="106">
        <v>46798.65</v>
      </c>
      <c r="G11" s="106">
        <v>17.009999999999998</v>
      </c>
      <c r="H11" s="106">
        <v>11.56</v>
      </c>
      <c r="I11" s="106">
        <v>1085.1399999999999</v>
      </c>
      <c r="J11" s="107">
        <v>29055.300000000003</v>
      </c>
      <c r="K11" s="107">
        <v>2363001.83</v>
      </c>
      <c r="L11" s="107">
        <v>284910.75</v>
      </c>
      <c r="M11" s="106">
        <v>63893.5</v>
      </c>
      <c r="N11" s="106">
        <v>0</v>
      </c>
      <c r="O11" s="106">
        <v>51492.299999999996</v>
      </c>
      <c r="P11" s="106">
        <v>132273.83000000002</v>
      </c>
      <c r="Q11" s="106">
        <v>27558.449999999997</v>
      </c>
      <c r="R11" s="106">
        <v>17783.11</v>
      </c>
      <c r="S11" s="106">
        <v>2269.69</v>
      </c>
      <c r="T11" s="106">
        <v>196.63000000000002</v>
      </c>
      <c r="U11" s="106">
        <v>1274.21</v>
      </c>
      <c r="V11" s="106">
        <f t="shared" ref="V11:W11" si="2">SUM(V12:V14)</f>
        <v>0</v>
      </c>
      <c r="W11" s="108">
        <f t="shared" si="2"/>
        <v>3212695.72</v>
      </c>
      <c r="Y11" s="214"/>
      <c r="Z11" s="214"/>
    </row>
    <row r="12" spans="1:35" ht="16.95" customHeight="1" x14ac:dyDescent="0.3">
      <c r="A12" s="217"/>
      <c r="B12" s="110"/>
      <c r="C12" s="105" t="s">
        <v>106</v>
      </c>
      <c r="D12" s="101">
        <v>47521.33</v>
      </c>
      <c r="E12" s="101">
        <v>53931.24</v>
      </c>
      <c r="F12" s="101">
        <v>27061.02</v>
      </c>
      <c r="G12" s="101">
        <v>4.01</v>
      </c>
      <c r="H12" s="101">
        <v>6.62</v>
      </c>
      <c r="I12" s="101">
        <v>447.64</v>
      </c>
      <c r="J12" s="102">
        <v>14187.45</v>
      </c>
      <c r="K12" s="102">
        <v>1352588.95</v>
      </c>
      <c r="L12" s="102">
        <v>173859.57</v>
      </c>
      <c r="M12" s="101">
        <v>36499.760000000002</v>
      </c>
      <c r="N12" s="101">
        <v>0</v>
      </c>
      <c r="O12" s="101">
        <v>28541.34</v>
      </c>
      <c r="P12" s="101">
        <v>76952.460000000006</v>
      </c>
      <c r="Q12" s="101">
        <v>9593.6350000000002</v>
      </c>
      <c r="R12" s="101">
        <v>10138.07</v>
      </c>
      <c r="S12" s="101">
        <v>687.12</v>
      </c>
      <c r="T12" s="101">
        <v>140.18</v>
      </c>
      <c r="U12" s="101">
        <v>1152.49</v>
      </c>
      <c r="V12" s="101">
        <v>0</v>
      </c>
      <c r="W12" s="103">
        <f t="shared" ref="W12:W14" si="3">SUM(D12:V12)</f>
        <v>1833312.8850000002</v>
      </c>
      <c r="Y12" s="221"/>
      <c r="Z12" s="214"/>
    </row>
    <row r="13" spans="1:35" ht="16.95" customHeight="1" x14ac:dyDescent="0.3">
      <c r="A13" s="217"/>
      <c r="B13" s="110"/>
      <c r="C13" s="105" t="s">
        <v>107</v>
      </c>
      <c r="D13" s="101">
        <v>17024.75</v>
      </c>
      <c r="E13" s="101">
        <v>21335.73</v>
      </c>
      <c r="F13" s="101">
        <v>9264.76</v>
      </c>
      <c r="G13" s="101">
        <v>0</v>
      </c>
      <c r="H13" s="101">
        <v>3.89</v>
      </c>
      <c r="I13" s="101">
        <v>197.43</v>
      </c>
      <c r="J13" s="102">
        <v>4484.54</v>
      </c>
      <c r="K13" s="102">
        <v>474633.15</v>
      </c>
      <c r="L13" s="102">
        <v>56819.98</v>
      </c>
      <c r="M13" s="101">
        <v>12738.6</v>
      </c>
      <c r="N13" s="101">
        <v>0</v>
      </c>
      <c r="O13" s="101">
        <v>10512.15</v>
      </c>
      <c r="P13" s="101">
        <v>20284.45</v>
      </c>
      <c r="Q13" s="101">
        <v>5707.13</v>
      </c>
      <c r="R13" s="101">
        <v>3344.24</v>
      </c>
      <c r="S13" s="101">
        <v>251.56</v>
      </c>
      <c r="T13" s="101">
        <v>17.36</v>
      </c>
      <c r="U13" s="101">
        <v>34.72</v>
      </c>
      <c r="V13" s="101">
        <v>0</v>
      </c>
      <c r="W13" s="103">
        <f t="shared" si="3"/>
        <v>636654.43999999994</v>
      </c>
      <c r="Y13" s="221"/>
      <c r="Z13" s="214"/>
    </row>
    <row r="14" spans="1:35" ht="16.95" customHeight="1" x14ac:dyDescent="0.3">
      <c r="A14" s="217"/>
      <c r="B14" s="110"/>
      <c r="C14" s="105" t="s">
        <v>108</v>
      </c>
      <c r="D14" s="101">
        <v>21963.439999999999</v>
      </c>
      <c r="E14" s="101">
        <v>29297.27</v>
      </c>
      <c r="F14" s="101">
        <v>10472.870000000001</v>
      </c>
      <c r="G14" s="101">
        <v>13</v>
      </c>
      <c r="H14" s="101">
        <v>1.05</v>
      </c>
      <c r="I14" s="101">
        <v>440.07</v>
      </c>
      <c r="J14" s="102">
        <v>10383.31</v>
      </c>
      <c r="K14" s="102">
        <v>535779.73</v>
      </c>
      <c r="L14" s="102">
        <v>54231.199999999997</v>
      </c>
      <c r="M14" s="101">
        <v>14655.14</v>
      </c>
      <c r="N14" s="101">
        <v>0</v>
      </c>
      <c r="O14" s="101">
        <v>12438.81</v>
      </c>
      <c r="P14" s="101">
        <v>35036.92</v>
      </c>
      <c r="Q14" s="101">
        <v>12257.684999999999</v>
      </c>
      <c r="R14" s="101">
        <v>4300.8</v>
      </c>
      <c r="S14" s="101">
        <v>1331.01</v>
      </c>
      <c r="T14" s="101">
        <v>39.090000000000003</v>
      </c>
      <c r="U14" s="101">
        <v>87</v>
      </c>
      <c r="V14" s="101">
        <v>0</v>
      </c>
      <c r="W14" s="103">
        <f t="shared" si="3"/>
        <v>742728.39500000014</v>
      </c>
      <c r="Y14" s="221"/>
      <c r="Z14" s="214"/>
    </row>
    <row r="15" spans="1:35" ht="5.25" customHeight="1" x14ac:dyDescent="0.3">
      <c r="A15" s="217"/>
      <c r="B15" s="110"/>
      <c r="C15" s="105"/>
      <c r="D15" s="101"/>
      <c r="E15" s="101"/>
      <c r="F15" s="101"/>
      <c r="G15" s="101"/>
      <c r="H15" s="101"/>
      <c r="I15" s="101"/>
      <c r="J15" s="102"/>
      <c r="K15" s="102"/>
      <c r="L15" s="102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3"/>
      <c r="Y15" s="214"/>
      <c r="Z15" s="214"/>
    </row>
    <row r="16" spans="1:35" ht="16.95" customHeight="1" x14ac:dyDescent="0.3">
      <c r="A16" s="217"/>
      <c r="B16" s="111" t="s">
        <v>109</v>
      </c>
      <c r="C16" s="105"/>
      <c r="D16" s="106">
        <v>46016.03</v>
      </c>
      <c r="E16" s="106">
        <v>53069.11</v>
      </c>
      <c r="F16" s="106">
        <v>21763.53</v>
      </c>
      <c r="G16" s="106">
        <v>0.95</v>
      </c>
      <c r="H16" s="106">
        <v>18</v>
      </c>
      <c r="I16" s="106">
        <v>1115.1999999999998</v>
      </c>
      <c r="J16" s="107">
        <v>12581.93</v>
      </c>
      <c r="K16" s="107">
        <v>1680811.9300000002</v>
      </c>
      <c r="L16" s="107">
        <v>165469.46</v>
      </c>
      <c r="M16" s="106">
        <v>42442.509999999995</v>
      </c>
      <c r="N16" s="106">
        <v>133</v>
      </c>
      <c r="O16" s="106">
        <v>31444.31</v>
      </c>
      <c r="P16" s="106">
        <v>71347.63</v>
      </c>
      <c r="Q16" s="106">
        <v>8472.2900000000009</v>
      </c>
      <c r="R16" s="106">
        <v>13732.17</v>
      </c>
      <c r="S16" s="106">
        <v>284.99</v>
      </c>
      <c r="T16" s="106">
        <v>86.06</v>
      </c>
      <c r="U16" s="106">
        <v>200.60000000000002</v>
      </c>
      <c r="V16" s="106">
        <f t="shared" ref="V16:W16" si="4">SUM(V17:V18)</f>
        <v>0</v>
      </c>
      <c r="W16" s="108">
        <f t="shared" si="4"/>
        <v>2148989.7000000002</v>
      </c>
      <c r="Z16" s="214"/>
    </row>
    <row r="17" spans="1:26" ht="16.95" customHeight="1" x14ac:dyDescent="0.3">
      <c r="A17" s="217"/>
      <c r="B17" s="110"/>
      <c r="C17" s="105" t="s">
        <v>110</v>
      </c>
      <c r="D17" s="101">
        <v>31676.74</v>
      </c>
      <c r="E17" s="101">
        <v>34959.800000000003</v>
      </c>
      <c r="F17" s="101">
        <v>16789.11</v>
      </c>
      <c r="G17" s="101">
        <v>0</v>
      </c>
      <c r="H17" s="101">
        <v>18</v>
      </c>
      <c r="I17" s="101">
        <v>575.03</v>
      </c>
      <c r="J17" s="102">
        <v>7962.14</v>
      </c>
      <c r="K17" s="102">
        <v>1180837.78</v>
      </c>
      <c r="L17" s="102">
        <v>102327.45</v>
      </c>
      <c r="M17" s="101">
        <v>31874.19</v>
      </c>
      <c r="N17" s="101">
        <v>1</v>
      </c>
      <c r="O17" s="101">
        <v>24560.09</v>
      </c>
      <c r="P17" s="101">
        <v>43229.73</v>
      </c>
      <c r="Q17" s="101">
        <v>5523.49</v>
      </c>
      <c r="R17" s="101">
        <v>8670.43</v>
      </c>
      <c r="S17" s="101">
        <v>218.27</v>
      </c>
      <c r="T17" s="101">
        <v>42.55</v>
      </c>
      <c r="U17" s="101">
        <v>49.8</v>
      </c>
      <c r="V17" s="101">
        <v>0</v>
      </c>
      <c r="W17" s="103">
        <f t="shared" ref="W17:W18" si="5">SUM(D17:V17)</f>
        <v>1489315.6</v>
      </c>
      <c r="Y17" s="221"/>
      <c r="Z17" s="214"/>
    </row>
    <row r="18" spans="1:26" ht="16.95" customHeight="1" x14ac:dyDescent="0.3">
      <c r="A18" s="217"/>
      <c r="B18" s="110"/>
      <c r="C18" s="105" t="s">
        <v>111</v>
      </c>
      <c r="D18" s="101">
        <v>14339.29</v>
      </c>
      <c r="E18" s="101">
        <v>18109.310000000001</v>
      </c>
      <c r="F18" s="101">
        <v>4974.42</v>
      </c>
      <c r="G18" s="101">
        <v>0.95</v>
      </c>
      <c r="H18" s="101">
        <v>0</v>
      </c>
      <c r="I18" s="101">
        <v>540.16999999999996</v>
      </c>
      <c r="J18" s="102">
        <v>4619.79</v>
      </c>
      <c r="K18" s="102">
        <v>499974.15</v>
      </c>
      <c r="L18" s="102">
        <v>63142.01</v>
      </c>
      <c r="M18" s="101">
        <v>10568.32</v>
      </c>
      <c r="N18" s="101">
        <v>132</v>
      </c>
      <c r="O18" s="101">
        <v>6884.22</v>
      </c>
      <c r="P18" s="101">
        <v>28117.9</v>
      </c>
      <c r="Q18" s="101">
        <v>2948.8</v>
      </c>
      <c r="R18" s="101">
        <v>5061.74</v>
      </c>
      <c r="S18" s="101">
        <v>66.72</v>
      </c>
      <c r="T18" s="101">
        <v>43.51</v>
      </c>
      <c r="U18" s="101">
        <v>150.80000000000001</v>
      </c>
      <c r="V18" s="101">
        <v>0</v>
      </c>
      <c r="W18" s="103">
        <f t="shared" si="5"/>
        <v>659674.10000000009</v>
      </c>
      <c r="Y18" s="221"/>
      <c r="Z18" s="214"/>
    </row>
    <row r="19" spans="1:26" ht="5.25" customHeight="1" x14ac:dyDescent="0.3">
      <c r="A19" s="217"/>
      <c r="B19" s="110"/>
      <c r="C19" s="105"/>
      <c r="D19" s="101"/>
      <c r="E19" s="101"/>
      <c r="F19" s="101"/>
      <c r="G19" s="101"/>
      <c r="H19" s="101"/>
      <c r="I19" s="101"/>
      <c r="J19" s="102"/>
      <c r="K19" s="102"/>
      <c r="L19" s="102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3"/>
      <c r="Y19" s="221"/>
      <c r="Z19" s="214"/>
    </row>
    <row r="20" spans="1:26" ht="16.95" customHeight="1" x14ac:dyDescent="0.3">
      <c r="A20" s="216"/>
      <c r="B20" s="104" t="s">
        <v>112</v>
      </c>
      <c r="C20" s="105"/>
      <c r="D20" s="106">
        <v>52335.17</v>
      </c>
      <c r="E20" s="106">
        <v>69082.81</v>
      </c>
      <c r="F20" s="106">
        <v>17610.78</v>
      </c>
      <c r="G20" s="106">
        <v>30.75</v>
      </c>
      <c r="H20" s="106">
        <v>0</v>
      </c>
      <c r="I20" s="106">
        <v>677.56</v>
      </c>
      <c r="J20" s="107">
        <v>15966.52</v>
      </c>
      <c r="K20" s="107">
        <v>1367499.8099999998</v>
      </c>
      <c r="L20" s="107">
        <v>116762.51</v>
      </c>
      <c r="M20" s="106">
        <v>29511.280000000002</v>
      </c>
      <c r="N20" s="106">
        <v>19</v>
      </c>
      <c r="O20" s="106">
        <v>28173.550000000003</v>
      </c>
      <c r="P20" s="106">
        <v>99389.41</v>
      </c>
      <c r="Q20" s="106">
        <v>14262.35</v>
      </c>
      <c r="R20" s="106">
        <v>6593.32</v>
      </c>
      <c r="S20" s="106">
        <v>319.08</v>
      </c>
      <c r="T20" s="106">
        <v>200.19000000000003</v>
      </c>
      <c r="U20" s="106">
        <v>484.84</v>
      </c>
      <c r="V20" s="106">
        <f t="shared" ref="V20:W20" si="6">SUM(V21:V23)</f>
        <v>0</v>
      </c>
      <c r="W20" s="108">
        <f t="shared" si="6"/>
        <v>1818918.9299999997</v>
      </c>
      <c r="Y20" s="221"/>
      <c r="Z20" s="214"/>
    </row>
    <row r="21" spans="1:26" ht="16.95" customHeight="1" x14ac:dyDescent="0.3">
      <c r="A21" s="217"/>
      <c r="B21" s="110"/>
      <c r="C21" s="105" t="s">
        <v>113</v>
      </c>
      <c r="D21" s="101">
        <v>31949.25</v>
      </c>
      <c r="E21" s="101">
        <v>41478.160000000003</v>
      </c>
      <c r="F21" s="101">
        <v>10444.969999999999</v>
      </c>
      <c r="G21" s="101">
        <v>26.75</v>
      </c>
      <c r="H21" s="101">
        <v>0</v>
      </c>
      <c r="I21" s="101">
        <v>474.81</v>
      </c>
      <c r="J21" s="102">
        <v>10305.92</v>
      </c>
      <c r="K21" s="102">
        <v>892416.83</v>
      </c>
      <c r="L21" s="102">
        <v>78513.47</v>
      </c>
      <c r="M21" s="101">
        <v>16858.330000000002</v>
      </c>
      <c r="N21" s="101">
        <v>18</v>
      </c>
      <c r="O21" s="101">
        <v>15240.85</v>
      </c>
      <c r="P21" s="101">
        <v>53473.72</v>
      </c>
      <c r="Q21" s="101">
        <v>6217.8950000000004</v>
      </c>
      <c r="R21" s="101">
        <v>4810.91</v>
      </c>
      <c r="S21" s="101">
        <v>167.13</v>
      </c>
      <c r="T21" s="101">
        <v>127.55</v>
      </c>
      <c r="U21" s="101">
        <v>461.84</v>
      </c>
      <c r="V21" s="101">
        <v>0</v>
      </c>
      <c r="W21" s="103">
        <f t="shared" ref="W21:W23" si="7">SUM(D21:V21)</f>
        <v>1162986.385</v>
      </c>
      <c r="Y21" s="221"/>
      <c r="Z21" s="214"/>
    </row>
    <row r="22" spans="1:26" ht="16.95" customHeight="1" x14ac:dyDescent="0.3">
      <c r="A22" s="217"/>
      <c r="B22" s="110"/>
      <c r="C22" s="105" t="s">
        <v>114</v>
      </c>
      <c r="D22" s="101">
        <v>11593.37</v>
      </c>
      <c r="E22" s="101">
        <v>15599.67</v>
      </c>
      <c r="F22" s="101">
        <v>5331.82</v>
      </c>
      <c r="G22" s="101">
        <v>4</v>
      </c>
      <c r="H22" s="101">
        <v>0</v>
      </c>
      <c r="I22" s="101">
        <v>124.71</v>
      </c>
      <c r="J22" s="102">
        <v>3022.53</v>
      </c>
      <c r="K22" s="102">
        <v>247787.8</v>
      </c>
      <c r="L22" s="102">
        <v>19314.759999999998</v>
      </c>
      <c r="M22" s="101">
        <v>8135.64</v>
      </c>
      <c r="N22" s="101">
        <v>1</v>
      </c>
      <c r="O22" s="101">
        <v>6780.77</v>
      </c>
      <c r="P22" s="101">
        <v>30327.35</v>
      </c>
      <c r="Q22" s="101">
        <v>5026.6000000000004</v>
      </c>
      <c r="R22" s="101">
        <v>1253.55</v>
      </c>
      <c r="S22" s="101">
        <v>151.94999999999999</v>
      </c>
      <c r="T22" s="101">
        <v>58.06</v>
      </c>
      <c r="U22" s="101">
        <v>2</v>
      </c>
      <c r="V22" s="101">
        <v>0</v>
      </c>
      <c r="W22" s="103">
        <f t="shared" si="7"/>
        <v>354515.57999999996</v>
      </c>
      <c r="Y22" s="221"/>
      <c r="Z22" s="214"/>
    </row>
    <row r="23" spans="1:26" ht="16.95" customHeight="1" x14ac:dyDescent="0.3">
      <c r="A23" s="217"/>
      <c r="B23" s="110"/>
      <c r="C23" s="105" t="s">
        <v>115</v>
      </c>
      <c r="D23" s="101">
        <v>8792.5499999999993</v>
      </c>
      <c r="E23" s="101">
        <v>12004.98</v>
      </c>
      <c r="F23" s="101">
        <v>1833.99</v>
      </c>
      <c r="G23" s="101">
        <v>0</v>
      </c>
      <c r="H23" s="101">
        <v>0</v>
      </c>
      <c r="I23" s="101">
        <v>78.040000000000006</v>
      </c>
      <c r="J23" s="102">
        <v>2638.07</v>
      </c>
      <c r="K23" s="102">
        <v>227295.18</v>
      </c>
      <c r="L23" s="102">
        <v>18934.28</v>
      </c>
      <c r="M23" s="101">
        <v>4517.3100000000004</v>
      </c>
      <c r="N23" s="101">
        <v>0</v>
      </c>
      <c r="O23" s="101">
        <v>6151.93</v>
      </c>
      <c r="P23" s="101">
        <v>15588.34</v>
      </c>
      <c r="Q23" s="101">
        <v>3017.855</v>
      </c>
      <c r="R23" s="101">
        <v>528.86</v>
      </c>
      <c r="S23" s="101">
        <v>0</v>
      </c>
      <c r="T23" s="101">
        <v>14.58</v>
      </c>
      <c r="U23" s="101">
        <v>21</v>
      </c>
      <c r="V23" s="101">
        <v>0</v>
      </c>
      <c r="W23" s="103">
        <f t="shared" si="7"/>
        <v>301416.96499999997</v>
      </c>
      <c r="Y23" s="221"/>
      <c r="Z23" s="214"/>
    </row>
    <row r="24" spans="1:26" ht="5.25" customHeight="1" x14ac:dyDescent="0.3">
      <c r="A24" s="217"/>
      <c r="B24" s="110"/>
      <c r="C24" s="105"/>
      <c r="D24" s="101"/>
      <c r="E24" s="101"/>
      <c r="F24" s="101"/>
      <c r="G24" s="101"/>
      <c r="H24" s="101"/>
      <c r="I24" s="101"/>
      <c r="J24" s="102"/>
      <c r="K24" s="102"/>
      <c r="L24" s="102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3"/>
      <c r="Y24" s="221"/>
      <c r="Z24" s="214"/>
    </row>
    <row r="25" spans="1:26" ht="16.95" customHeight="1" x14ac:dyDescent="0.3">
      <c r="A25" s="216"/>
      <c r="B25" s="104" t="s">
        <v>116</v>
      </c>
      <c r="C25" s="105"/>
      <c r="D25" s="106">
        <v>73023.199999999997</v>
      </c>
      <c r="E25" s="106">
        <v>91238.53</v>
      </c>
      <c r="F25" s="106">
        <v>35817.950000000004</v>
      </c>
      <c r="G25" s="106">
        <v>4.3900000000000006</v>
      </c>
      <c r="H25" s="106">
        <v>8.9</v>
      </c>
      <c r="I25" s="106">
        <v>1234.79</v>
      </c>
      <c r="J25" s="107">
        <v>24370.899999999998</v>
      </c>
      <c r="K25" s="107">
        <v>1930561.67</v>
      </c>
      <c r="L25" s="107">
        <v>222228.9</v>
      </c>
      <c r="M25" s="106">
        <v>48135.619999999995</v>
      </c>
      <c r="N25" s="106">
        <v>25.5</v>
      </c>
      <c r="O25" s="106">
        <v>29307.059999999998</v>
      </c>
      <c r="P25" s="106">
        <v>124721.19999999998</v>
      </c>
      <c r="Q25" s="106">
        <v>27734.600000000002</v>
      </c>
      <c r="R25" s="106">
        <v>14582.7</v>
      </c>
      <c r="S25" s="106">
        <v>1603.4300000000003</v>
      </c>
      <c r="T25" s="106">
        <v>151.30000000000001</v>
      </c>
      <c r="U25" s="106">
        <v>6158.58</v>
      </c>
      <c r="V25" s="106">
        <f t="shared" ref="V25:W25" si="8">SUM(V26:V31)</f>
        <v>0</v>
      </c>
      <c r="W25" s="108">
        <f t="shared" si="8"/>
        <v>2630909.2199999997</v>
      </c>
      <c r="Y25" s="221"/>
      <c r="Z25" s="214"/>
    </row>
    <row r="26" spans="1:26" ht="16.95" customHeight="1" x14ac:dyDescent="0.3">
      <c r="A26" s="217"/>
      <c r="B26" s="110"/>
      <c r="C26" s="105" t="s">
        <v>117</v>
      </c>
      <c r="D26" s="101">
        <v>8705.2999999999993</v>
      </c>
      <c r="E26" s="101">
        <v>10205.65</v>
      </c>
      <c r="F26" s="101">
        <v>2521.16</v>
      </c>
      <c r="G26" s="101">
        <v>1.25</v>
      </c>
      <c r="H26" s="101">
        <v>0</v>
      </c>
      <c r="I26" s="101">
        <v>124</v>
      </c>
      <c r="J26" s="102">
        <v>2506.48</v>
      </c>
      <c r="K26" s="102">
        <v>262479.40000000002</v>
      </c>
      <c r="L26" s="102">
        <v>25086.05</v>
      </c>
      <c r="M26" s="101">
        <v>6540.23</v>
      </c>
      <c r="N26" s="101">
        <v>0</v>
      </c>
      <c r="O26" s="101">
        <v>3361.16</v>
      </c>
      <c r="P26" s="101">
        <v>14472.38</v>
      </c>
      <c r="Q26" s="101">
        <v>2916.8</v>
      </c>
      <c r="R26" s="101">
        <v>1788.07</v>
      </c>
      <c r="S26" s="101">
        <v>134.6</v>
      </c>
      <c r="T26" s="101">
        <v>11.75</v>
      </c>
      <c r="U26" s="101">
        <v>80.900000000000006</v>
      </c>
      <c r="V26" s="101">
        <v>0</v>
      </c>
      <c r="W26" s="103">
        <f t="shared" ref="W26:W31" si="9">SUM(D26:V26)</f>
        <v>340935.17999999993</v>
      </c>
      <c r="Y26" s="221"/>
      <c r="Z26" s="214"/>
    </row>
    <row r="27" spans="1:26" ht="16.95" customHeight="1" x14ac:dyDescent="0.3">
      <c r="A27" s="217"/>
      <c r="B27" s="110"/>
      <c r="C27" s="105" t="s">
        <v>118</v>
      </c>
      <c r="D27" s="101">
        <v>7211.45</v>
      </c>
      <c r="E27" s="101">
        <v>9520.9699999999993</v>
      </c>
      <c r="F27" s="101">
        <v>2444.08</v>
      </c>
      <c r="G27" s="101">
        <v>0</v>
      </c>
      <c r="H27" s="101">
        <v>0</v>
      </c>
      <c r="I27" s="101">
        <v>142.63</v>
      </c>
      <c r="J27" s="102">
        <v>1854.83</v>
      </c>
      <c r="K27" s="102">
        <v>148210.49</v>
      </c>
      <c r="L27" s="102">
        <v>17091.82</v>
      </c>
      <c r="M27" s="101">
        <v>4509.3599999999997</v>
      </c>
      <c r="N27" s="101">
        <v>1</v>
      </c>
      <c r="O27" s="101">
        <v>2537.17</v>
      </c>
      <c r="P27" s="101">
        <v>14513.92</v>
      </c>
      <c r="Q27" s="101">
        <v>4436.7550000000001</v>
      </c>
      <c r="R27" s="101">
        <v>1036.47</v>
      </c>
      <c r="S27" s="101">
        <v>137.66999999999999</v>
      </c>
      <c r="T27" s="101">
        <v>19.010000000000002</v>
      </c>
      <c r="U27" s="101">
        <v>1</v>
      </c>
      <c r="V27" s="101">
        <v>0</v>
      </c>
      <c r="W27" s="103">
        <f t="shared" si="9"/>
        <v>213668.62500000003</v>
      </c>
      <c r="Y27" s="221"/>
      <c r="Z27" s="214"/>
    </row>
    <row r="28" spans="1:26" ht="16.95" customHeight="1" x14ac:dyDescent="0.3">
      <c r="A28" s="217"/>
      <c r="B28" s="110"/>
      <c r="C28" s="105" t="s">
        <v>119</v>
      </c>
      <c r="D28" s="101">
        <v>3341.04</v>
      </c>
      <c r="E28" s="101">
        <v>4089.62</v>
      </c>
      <c r="F28" s="101">
        <v>1854.58</v>
      </c>
      <c r="G28" s="101">
        <v>0</v>
      </c>
      <c r="H28" s="101">
        <v>2.65</v>
      </c>
      <c r="I28" s="101">
        <v>121.58</v>
      </c>
      <c r="J28" s="102">
        <v>890.26</v>
      </c>
      <c r="K28" s="102">
        <v>62902.74</v>
      </c>
      <c r="L28" s="102">
        <v>7701.97</v>
      </c>
      <c r="M28" s="101">
        <v>1424</v>
      </c>
      <c r="N28" s="101">
        <v>0</v>
      </c>
      <c r="O28" s="101">
        <v>1067.26</v>
      </c>
      <c r="P28" s="101">
        <v>5071.16</v>
      </c>
      <c r="Q28" s="101">
        <v>1035.8399999999999</v>
      </c>
      <c r="R28" s="101">
        <v>557.25</v>
      </c>
      <c r="S28" s="101">
        <v>16.059999999999999</v>
      </c>
      <c r="T28" s="101">
        <v>6.5</v>
      </c>
      <c r="U28" s="101">
        <v>39</v>
      </c>
      <c r="V28" s="101">
        <v>0</v>
      </c>
      <c r="W28" s="103">
        <f t="shared" si="9"/>
        <v>90121.51</v>
      </c>
      <c r="Y28" s="221"/>
      <c r="Z28" s="214"/>
    </row>
    <row r="29" spans="1:26" ht="16.95" customHeight="1" x14ac:dyDescent="0.3">
      <c r="A29" s="217"/>
      <c r="B29" s="110"/>
      <c r="C29" s="105" t="s">
        <v>120</v>
      </c>
      <c r="D29" s="101">
        <v>36416.400000000001</v>
      </c>
      <c r="E29" s="101">
        <v>45646.49</v>
      </c>
      <c r="F29" s="101">
        <v>23018.58</v>
      </c>
      <c r="G29" s="101">
        <v>3.14</v>
      </c>
      <c r="H29" s="101">
        <v>6.25</v>
      </c>
      <c r="I29" s="101">
        <v>693.39</v>
      </c>
      <c r="J29" s="102">
        <v>13947.29</v>
      </c>
      <c r="K29" s="102">
        <v>1016866.88</v>
      </c>
      <c r="L29" s="102">
        <v>128597.79</v>
      </c>
      <c r="M29" s="101">
        <v>22094.58</v>
      </c>
      <c r="N29" s="101">
        <v>24.5</v>
      </c>
      <c r="O29" s="101">
        <v>14699.77</v>
      </c>
      <c r="P29" s="101">
        <v>44557.31</v>
      </c>
      <c r="Q29" s="101">
        <v>10175.66</v>
      </c>
      <c r="R29" s="101">
        <v>7978.2</v>
      </c>
      <c r="S29" s="101">
        <v>854.07</v>
      </c>
      <c r="T29" s="101">
        <v>86.54</v>
      </c>
      <c r="U29" s="101">
        <v>5961.92</v>
      </c>
      <c r="V29" s="101">
        <v>0</v>
      </c>
      <c r="W29" s="103">
        <f t="shared" si="9"/>
        <v>1371628.76</v>
      </c>
      <c r="Y29" s="221"/>
      <c r="Z29" s="214"/>
    </row>
    <row r="30" spans="1:26" ht="16.95" customHeight="1" x14ac:dyDescent="0.3">
      <c r="A30" s="217"/>
      <c r="B30" s="110"/>
      <c r="C30" s="105" t="s">
        <v>121</v>
      </c>
      <c r="D30" s="101">
        <v>4518.96</v>
      </c>
      <c r="E30" s="101">
        <v>5730.5</v>
      </c>
      <c r="F30" s="101">
        <v>1728.5</v>
      </c>
      <c r="G30" s="101">
        <v>0</v>
      </c>
      <c r="H30" s="101">
        <v>0</v>
      </c>
      <c r="I30" s="101">
        <v>24.23</v>
      </c>
      <c r="J30" s="102">
        <v>1386.92</v>
      </c>
      <c r="K30" s="102">
        <v>113965.3</v>
      </c>
      <c r="L30" s="102">
        <v>10551.71</v>
      </c>
      <c r="M30" s="101">
        <v>3491.39</v>
      </c>
      <c r="N30" s="101">
        <v>0</v>
      </c>
      <c r="O30" s="101">
        <v>1949.53</v>
      </c>
      <c r="P30" s="101">
        <v>17739.810000000001</v>
      </c>
      <c r="Q30" s="101">
        <v>2125.83</v>
      </c>
      <c r="R30" s="101">
        <v>533.58000000000004</v>
      </c>
      <c r="S30" s="101">
        <v>153.91999999999999</v>
      </c>
      <c r="T30" s="101">
        <v>5</v>
      </c>
      <c r="U30" s="101">
        <v>28.17</v>
      </c>
      <c r="V30" s="101">
        <v>0</v>
      </c>
      <c r="W30" s="103">
        <f t="shared" si="9"/>
        <v>163933.35</v>
      </c>
      <c r="Y30" s="221"/>
      <c r="Z30" s="214"/>
    </row>
    <row r="31" spans="1:26" ht="16.95" customHeight="1" x14ac:dyDescent="0.3">
      <c r="A31" s="217"/>
      <c r="B31" s="110"/>
      <c r="C31" s="105" t="s">
        <v>122</v>
      </c>
      <c r="D31" s="101">
        <v>12830.05</v>
      </c>
      <c r="E31" s="101">
        <v>16045.3</v>
      </c>
      <c r="F31" s="101">
        <v>4251.05</v>
      </c>
      <c r="G31" s="101">
        <v>0</v>
      </c>
      <c r="H31" s="101">
        <v>0</v>
      </c>
      <c r="I31" s="101">
        <v>128.96</v>
      </c>
      <c r="J31" s="102">
        <v>3785.12</v>
      </c>
      <c r="K31" s="102">
        <v>326136.86</v>
      </c>
      <c r="L31" s="102">
        <v>33199.56</v>
      </c>
      <c r="M31" s="101">
        <v>10076.06</v>
      </c>
      <c r="N31" s="101">
        <v>0</v>
      </c>
      <c r="O31" s="101">
        <v>5692.17</v>
      </c>
      <c r="P31" s="101">
        <v>28366.62</v>
      </c>
      <c r="Q31" s="101">
        <v>7043.7150000000001</v>
      </c>
      <c r="R31" s="101">
        <v>2689.13</v>
      </c>
      <c r="S31" s="101">
        <v>307.11</v>
      </c>
      <c r="T31" s="101">
        <v>22.5</v>
      </c>
      <c r="U31" s="101">
        <v>47.59</v>
      </c>
      <c r="V31" s="101">
        <v>0</v>
      </c>
      <c r="W31" s="103">
        <f t="shared" si="9"/>
        <v>450621.79499999998</v>
      </c>
      <c r="Y31" s="221"/>
      <c r="Z31" s="214"/>
    </row>
    <row r="32" spans="1:26" ht="5.25" customHeight="1" x14ac:dyDescent="0.3">
      <c r="A32" s="217"/>
      <c r="B32" s="110"/>
      <c r="C32" s="105"/>
      <c r="D32" s="101"/>
      <c r="E32" s="101"/>
      <c r="F32" s="101"/>
      <c r="G32" s="101"/>
      <c r="H32" s="101"/>
      <c r="I32" s="101"/>
      <c r="J32" s="102"/>
      <c r="K32" s="102"/>
      <c r="L32" s="102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3"/>
      <c r="Y32" s="221"/>
      <c r="Z32" s="214"/>
    </row>
    <row r="33" spans="1:35" ht="16.95" customHeight="1" x14ac:dyDescent="0.3">
      <c r="A33" s="216"/>
      <c r="B33" s="104" t="s">
        <v>123</v>
      </c>
      <c r="C33" s="105"/>
      <c r="D33" s="106">
        <v>62939.98</v>
      </c>
      <c r="E33" s="106">
        <v>80019.310000000012</v>
      </c>
      <c r="F33" s="106">
        <v>25677.729999999996</v>
      </c>
      <c r="G33" s="106">
        <v>99.05</v>
      </c>
      <c r="H33" s="106">
        <v>10.76</v>
      </c>
      <c r="I33" s="106">
        <v>1284.71</v>
      </c>
      <c r="J33" s="107">
        <v>20004.099999999999</v>
      </c>
      <c r="K33" s="107">
        <v>1406993.78</v>
      </c>
      <c r="L33" s="107">
        <v>173804.61</v>
      </c>
      <c r="M33" s="106">
        <v>40543.21</v>
      </c>
      <c r="N33" s="106">
        <v>0</v>
      </c>
      <c r="O33" s="106">
        <v>35116.219999999994</v>
      </c>
      <c r="P33" s="106">
        <v>254416.32</v>
      </c>
      <c r="Q33" s="106">
        <v>27372.185000000001</v>
      </c>
      <c r="R33" s="106">
        <v>12187.050000000003</v>
      </c>
      <c r="S33" s="106">
        <v>1857.05</v>
      </c>
      <c r="T33" s="106">
        <v>135.45999999999998</v>
      </c>
      <c r="U33" s="106">
        <v>344.03999999999996</v>
      </c>
      <c r="V33" s="106">
        <f t="shared" ref="V33:W33" si="10">SUM(V34:V41)</f>
        <v>0</v>
      </c>
      <c r="W33" s="108">
        <f t="shared" si="10"/>
        <v>2142805.5649999999</v>
      </c>
      <c r="Y33" s="221"/>
      <c r="Z33" s="214"/>
    </row>
    <row r="34" spans="1:35" ht="16.95" customHeight="1" x14ac:dyDescent="0.3">
      <c r="A34" s="217"/>
      <c r="B34" s="110"/>
      <c r="C34" s="105" t="s">
        <v>124</v>
      </c>
      <c r="D34" s="101">
        <v>13138.94</v>
      </c>
      <c r="E34" s="101">
        <v>16174.03</v>
      </c>
      <c r="F34" s="101">
        <v>5809.36</v>
      </c>
      <c r="G34" s="101">
        <v>2</v>
      </c>
      <c r="H34" s="101">
        <v>7.5</v>
      </c>
      <c r="I34" s="101">
        <v>251.54</v>
      </c>
      <c r="J34" s="102">
        <v>3949</v>
      </c>
      <c r="K34" s="102">
        <v>348446.66</v>
      </c>
      <c r="L34" s="102">
        <v>44739.07</v>
      </c>
      <c r="M34" s="101">
        <v>9494.75</v>
      </c>
      <c r="N34" s="101">
        <v>0</v>
      </c>
      <c r="O34" s="101">
        <v>6428.06</v>
      </c>
      <c r="P34" s="101">
        <v>46259.18</v>
      </c>
      <c r="Q34" s="101">
        <v>3738.0650000000001</v>
      </c>
      <c r="R34" s="101">
        <v>2443.69</v>
      </c>
      <c r="S34" s="101">
        <v>41.86</v>
      </c>
      <c r="T34" s="101">
        <v>24.95</v>
      </c>
      <c r="U34" s="101">
        <v>167.05</v>
      </c>
      <c r="V34" s="101">
        <v>0</v>
      </c>
      <c r="W34" s="103">
        <f t="shared" ref="W34:W41" si="11">SUM(D34:V34)</f>
        <v>501115.70499999996</v>
      </c>
      <c r="Y34" s="221"/>
      <c r="Z34" s="214"/>
    </row>
    <row r="35" spans="1:35" ht="16.95" customHeight="1" x14ac:dyDescent="0.3">
      <c r="A35" s="217"/>
      <c r="B35" s="110"/>
      <c r="C35" s="105" t="s">
        <v>125</v>
      </c>
      <c r="D35" s="101">
        <v>1863.3</v>
      </c>
      <c r="E35" s="101">
        <v>2562.9499999999998</v>
      </c>
      <c r="F35" s="101">
        <v>295.98</v>
      </c>
      <c r="G35" s="101">
        <v>0</v>
      </c>
      <c r="H35" s="101">
        <v>0</v>
      </c>
      <c r="I35" s="101">
        <v>29.15</v>
      </c>
      <c r="J35" s="102">
        <v>553.78</v>
      </c>
      <c r="K35" s="102">
        <v>43470.84</v>
      </c>
      <c r="L35" s="102">
        <v>5383.57</v>
      </c>
      <c r="M35" s="101">
        <v>1167.46</v>
      </c>
      <c r="N35" s="101">
        <v>0</v>
      </c>
      <c r="O35" s="101">
        <v>977.02</v>
      </c>
      <c r="P35" s="101">
        <v>4620.1499999999996</v>
      </c>
      <c r="Q35" s="101">
        <v>1907.66</v>
      </c>
      <c r="R35" s="101">
        <v>375.25</v>
      </c>
      <c r="S35" s="101">
        <v>20.83</v>
      </c>
      <c r="T35" s="101">
        <v>3</v>
      </c>
      <c r="U35" s="101">
        <v>0</v>
      </c>
      <c r="V35" s="101">
        <v>0</v>
      </c>
      <c r="W35" s="103">
        <f t="shared" si="11"/>
        <v>63230.939999999995</v>
      </c>
      <c r="Y35" s="221"/>
      <c r="Z35" s="214"/>
    </row>
    <row r="36" spans="1:35" ht="16.95" customHeight="1" x14ac:dyDescent="0.3">
      <c r="A36" s="217"/>
      <c r="B36" s="110"/>
      <c r="C36" s="105" t="s">
        <v>126</v>
      </c>
      <c r="D36" s="101">
        <v>6203.19</v>
      </c>
      <c r="E36" s="101">
        <v>7881.8</v>
      </c>
      <c r="F36" s="101">
        <v>4659.09</v>
      </c>
      <c r="G36" s="101">
        <v>0</v>
      </c>
      <c r="H36" s="101">
        <v>3.25</v>
      </c>
      <c r="I36" s="101">
        <v>61.25</v>
      </c>
      <c r="J36" s="102">
        <v>2415.3200000000002</v>
      </c>
      <c r="K36" s="102">
        <v>112185.93</v>
      </c>
      <c r="L36" s="102">
        <v>15113.79</v>
      </c>
      <c r="M36" s="101">
        <v>4000.59</v>
      </c>
      <c r="N36" s="101">
        <v>0</v>
      </c>
      <c r="O36" s="101">
        <v>1682.72</v>
      </c>
      <c r="P36" s="101">
        <v>37899.72</v>
      </c>
      <c r="Q36" s="101">
        <v>1895.5050000000001</v>
      </c>
      <c r="R36" s="101">
        <v>1048.56</v>
      </c>
      <c r="S36" s="101">
        <v>1140.73</v>
      </c>
      <c r="T36" s="101">
        <v>12.28</v>
      </c>
      <c r="U36" s="101">
        <v>0</v>
      </c>
      <c r="V36" s="101">
        <v>0</v>
      </c>
      <c r="W36" s="103">
        <f t="shared" si="11"/>
        <v>196203.72500000001</v>
      </c>
      <c r="Y36" s="221"/>
      <c r="Z36" s="214"/>
    </row>
    <row r="37" spans="1:35" ht="16.95" customHeight="1" x14ac:dyDescent="0.3">
      <c r="A37" s="217"/>
      <c r="B37" s="110"/>
      <c r="C37" s="105" t="s">
        <v>127</v>
      </c>
      <c r="D37" s="101">
        <v>19632.580000000002</v>
      </c>
      <c r="E37" s="101">
        <v>24761.54</v>
      </c>
      <c r="F37" s="101">
        <v>7006.86</v>
      </c>
      <c r="G37" s="101">
        <v>95.81</v>
      </c>
      <c r="H37" s="101">
        <v>0</v>
      </c>
      <c r="I37" s="101">
        <v>480.75</v>
      </c>
      <c r="J37" s="102">
        <v>6142.88</v>
      </c>
      <c r="K37" s="102">
        <v>417844.59</v>
      </c>
      <c r="L37" s="102">
        <v>50900.21</v>
      </c>
      <c r="M37" s="101">
        <v>11221.24</v>
      </c>
      <c r="N37" s="101">
        <v>0</v>
      </c>
      <c r="O37" s="101">
        <v>14015.98</v>
      </c>
      <c r="P37" s="101">
        <v>86729.279999999999</v>
      </c>
      <c r="Q37" s="101">
        <v>8065.91</v>
      </c>
      <c r="R37" s="101">
        <v>4099.33</v>
      </c>
      <c r="S37" s="101">
        <v>55.74</v>
      </c>
      <c r="T37" s="101">
        <v>35.25</v>
      </c>
      <c r="U37" s="101">
        <v>9</v>
      </c>
      <c r="V37" s="101">
        <v>0</v>
      </c>
      <c r="W37" s="103">
        <f t="shared" si="11"/>
        <v>651096.94999999995</v>
      </c>
      <c r="Y37" s="221"/>
      <c r="Z37" s="214"/>
    </row>
    <row r="38" spans="1:35" ht="16.95" customHeight="1" x14ac:dyDescent="0.3">
      <c r="A38" s="217"/>
      <c r="B38" s="110"/>
      <c r="C38" s="105" t="s">
        <v>128</v>
      </c>
      <c r="D38" s="101">
        <v>4915.5</v>
      </c>
      <c r="E38" s="101">
        <v>5857.36</v>
      </c>
      <c r="F38" s="101">
        <v>2154.4899999999998</v>
      </c>
      <c r="G38" s="101">
        <v>0</v>
      </c>
      <c r="H38" s="101">
        <v>0</v>
      </c>
      <c r="I38" s="101">
        <v>125.4</v>
      </c>
      <c r="J38" s="102">
        <v>1516.65</v>
      </c>
      <c r="K38" s="102">
        <v>105448.85</v>
      </c>
      <c r="L38" s="102">
        <v>11461.57</v>
      </c>
      <c r="M38" s="101">
        <v>3408.64</v>
      </c>
      <c r="N38" s="101">
        <v>0</v>
      </c>
      <c r="O38" s="101">
        <v>2642.31</v>
      </c>
      <c r="P38" s="101">
        <v>14738.72</v>
      </c>
      <c r="Q38" s="101">
        <v>2618.8850000000002</v>
      </c>
      <c r="R38" s="101">
        <v>833.21</v>
      </c>
      <c r="S38" s="101">
        <v>338.67</v>
      </c>
      <c r="T38" s="101">
        <v>10.63</v>
      </c>
      <c r="U38" s="101">
        <v>150.72</v>
      </c>
      <c r="V38" s="101">
        <v>0</v>
      </c>
      <c r="W38" s="103">
        <f t="shared" si="11"/>
        <v>156221.60500000004</v>
      </c>
      <c r="Y38" s="221"/>
      <c r="Z38" s="214"/>
    </row>
    <row r="39" spans="1:35" ht="16.95" customHeight="1" x14ac:dyDescent="0.3">
      <c r="A39" s="217"/>
      <c r="B39" s="110"/>
      <c r="C39" s="105" t="s">
        <v>129</v>
      </c>
      <c r="D39" s="101">
        <v>8931.27</v>
      </c>
      <c r="E39" s="101">
        <v>12090.89</v>
      </c>
      <c r="F39" s="101">
        <v>3344.99</v>
      </c>
      <c r="G39" s="101">
        <v>1.21</v>
      </c>
      <c r="H39" s="101">
        <v>0.01</v>
      </c>
      <c r="I39" s="101">
        <v>98.72</v>
      </c>
      <c r="J39" s="102">
        <v>3365.47</v>
      </c>
      <c r="K39" s="102">
        <v>213386.22</v>
      </c>
      <c r="L39" s="102">
        <v>27716.5</v>
      </c>
      <c r="M39" s="101">
        <v>5562.96</v>
      </c>
      <c r="N39" s="101">
        <v>0</v>
      </c>
      <c r="O39" s="101">
        <v>4669.3900000000003</v>
      </c>
      <c r="P39" s="101">
        <v>25536.07</v>
      </c>
      <c r="Q39" s="101">
        <v>4303.1049999999996</v>
      </c>
      <c r="R39" s="101">
        <v>2067.5300000000002</v>
      </c>
      <c r="S39" s="101">
        <v>72.09</v>
      </c>
      <c r="T39" s="101">
        <v>35.46</v>
      </c>
      <c r="U39" s="101">
        <v>12</v>
      </c>
      <c r="V39" s="101">
        <v>0</v>
      </c>
      <c r="W39" s="103">
        <f t="shared" si="11"/>
        <v>311193.88500000013</v>
      </c>
      <c r="Y39" s="221"/>
      <c r="Z39" s="214"/>
    </row>
    <row r="40" spans="1:35" ht="16.95" customHeight="1" x14ac:dyDescent="0.3">
      <c r="A40" s="217"/>
      <c r="B40" s="110"/>
      <c r="C40" s="105" t="s">
        <v>130</v>
      </c>
      <c r="D40" s="101">
        <v>6099.83</v>
      </c>
      <c r="E40" s="101">
        <v>7727.16</v>
      </c>
      <c r="F40" s="101">
        <v>2018.51</v>
      </c>
      <c r="G40" s="101">
        <v>0.03</v>
      </c>
      <c r="H40" s="101">
        <v>0</v>
      </c>
      <c r="I40" s="101">
        <v>199.65</v>
      </c>
      <c r="J40" s="102">
        <v>1399.94</v>
      </c>
      <c r="K40" s="102">
        <v>115712.41</v>
      </c>
      <c r="L40" s="102">
        <v>12049.52</v>
      </c>
      <c r="M40" s="101">
        <v>4273.92</v>
      </c>
      <c r="N40" s="101">
        <v>0</v>
      </c>
      <c r="O40" s="101">
        <v>2761.75</v>
      </c>
      <c r="P40" s="101">
        <v>29888.9</v>
      </c>
      <c r="Q40" s="101">
        <v>3600.55</v>
      </c>
      <c r="R40" s="101">
        <v>898.53</v>
      </c>
      <c r="S40" s="101">
        <v>6.6</v>
      </c>
      <c r="T40" s="101">
        <v>10.73</v>
      </c>
      <c r="U40" s="101">
        <v>0</v>
      </c>
      <c r="V40" s="101">
        <v>0</v>
      </c>
      <c r="W40" s="103">
        <f t="shared" si="11"/>
        <v>186648.03</v>
      </c>
      <c r="Y40" s="221"/>
      <c r="Z40" s="214"/>
    </row>
    <row r="41" spans="1:35" ht="16.95" customHeight="1" x14ac:dyDescent="0.3">
      <c r="A41" s="217"/>
      <c r="B41" s="110"/>
      <c r="C41" s="105" t="s">
        <v>131</v>
      </c>
      <c r="D41" s="101">
        <v>2155.37</v>
      </c>
      <c r="E41" s="101">
        <v>2963.58</v>
      </c>
      <c r="F41" s="101">
        <v>388.45</v>
      </c>
      <c r="G41" s="101">
        <v>0</v>
      </c>
      <c r="H41" s="101">
        <v>0</v>
      </c>
      <c r="I41" s="101">
        <v>38.25</v>
      </c>
      <c r="J41" s="102">
        <v>661.06</v>
      </c>
      <c r="K41" s="102">
        <v>50498.28</v>
      </c>
      <c r="L41" s="102">
        <v>6440.38</v>
      </c>
      <c r="M41" s="101">
        <v>1413.65</v>
      </c>
      <c r="N41" s="101">
        <v>0</v>
      </c>
      <c r="O41" s="101">
        <v>1938.99</v>
      </c>
      <c r="P41" s="101">
        <v>8744.2999999999993</v>
      </c>
      <c r="Q41" s="101">
        <v>1242.5050000000001</v>
      </c>
      <c r="R41" s="101">
        <v>420.95</v>
      </c>
      <c r="S41" s="101">
        <v>180.53</v>
      </c>
      <c r="T41" s="101">
        <v>3.16</v>
      </c>
      <c r="U41" s="101">
        <v>5.27</v>
      </c>
      <c r="V41" s="101">
        <v>0</v>
      </c>
      <c r="W41" s="103">
        <f t="shared" si="11"/>
        <v>77094.725000000006</v>
      </c>
      <c r="Y41" s="221"/>
      <c r="Z41" s="214"/>
    </row>
    <row r="42" spans="1:35" s="215" customFormat="1" ht="31.95" customHeight="1" x14ac:dyDescent="0.25">
      <c r="A42" s="270" t="s">
        <v>227</v>
      </c>
      <c r="B42" s="271"/>
      <c r="C42" s="272"/>
      <c r="D42" s="95">
        <v>140062.88</v>
      </c>
      <c r="E42" s="95">
        <v>167226.67000000001</v>
      </c>
      <c r="F42" s="95">
        <v>151558.52000000002</v>
      </c>
      <c r="G42" s="95">
        <v>17.48</v>
      </c>
      <c r="H42" s="95">
        <v>32.11</v>
      </c>
      <c r="I42" s="95">
        <v>5805.6500000000005</v>
      </c>
      <c r="J42" s="96">
        <v>18551.080000000002</v>
      </c>
      <c r="K42" s="96">
        <v>4860362.26</v>
      </c>
      <c r="L42" s="96">
        <v>489392.75000000006</v>
      </c>
      <c r="M42" s="95">
        <v>143398.90999999997</v>
      </c>
      <c r="N42" s="95">
        <v>161.13</v>
      </c>
      <c r="O42" s="95">
        <v>120141.71</v>
      </c>
      <c r="P42" s="95">
        <v>267321.34000000003</v>
      </c>
      <c r="Q42" s="95">
        <v>108793.62000000001</v>
      </c>
      <c r="R42" s="95">
        <v>10832.68</v>
      </c>
      <c r="S42" s="95">
        <v>899.1099999999999</v>
      </c>
      <c r="T42" s="95">
        <v>98.91</v>
      </c>
      <c r="U42" s="95">
        <v>2327.6099999999997</v>
      </c>
      <c r="V42" s="95">
        <f>SUM(V43,V46,V55,V61,V68)</f>
        <v>0</v>
      </c>
      <c r="W42" s="97">
        <f>SUM(W43,W46,W55,W61,W68)</f>
        <v>6486984.4199999999</v>
      </c>
      <c r="X42" s="214"/>
      <c r="Y42" s="221"/>
      <c r="Z42" s="214"/>
      <c r="AA42" s="214"/>
      <c r="AB42" s="214"/>
      <c r="AC42" s="214"/>
      <c r="AD42" s="214"/>
      <c r="AE42" s="214"/>
      <c r="AF42" s="214"/>
      <c r="AG42" s="214"/>
      <c r="AH42" s="214"/>
      <c r="AI42" s="214"/>
    </row>
    <row r="43" spans="1:35" ht="16.95" customHeight="1" x14ac:dyDescent="0.3">
      <c r="A43" s="216"/>
      <c r="B43" s="104" t="s">
        <v>133</v>
      </c>
      <c r="C43" s="105"/>
      <c r="D43" s="106">
        <v>14375.54</v>
      </c>
      <c r="E43" s="106">
        <v>17993.86</v>
      </c>
      <c r="F43" s="106">
        <v>12222.38</v>
      </c>
      <c r="G43" s="106">
        <v>0</v>
      </c>
      <c r="H43" s="106">
        <v>5</v>
      </c>
      <c r="I43" s="106">
        <v>288.26</v>
      </c>
      <c r="J43" s="107">
        <v>2345.41</v>
      </c>
      <c r="K43" s="107">
        <v>564918.31999999995</v>
      </c>
      <c r="L43" s="107">
        <v>57279.6</v>
      </c>
      <c r="M43" s="106">
        <v>15437.79</v>
      </c>
      <c r="N43" s="106">
        <v>65.25</v>
      </c>
      <c r="O43" s="106">
        <v>9707.5300000000007</v>
      </c>
      <c r="P43" s="106">
        <v>26057.87</v>
      </c>
      <c r="Q43" s="106">
        <v>5116.3450000000003</v>
      </c>
      <c r="R43" s="106">
        <v>1692.67</v>
      </c>
      <c r="S43" s="106">
        <v>189.16</v>
      </c>
      <c r="T43" s="106">
        <v>21.96</v>
      </c>
      <c r="U43" s="106">
        <v>194.25</v>
      </c>
      <c r="V43" s="106">
        <f t="shared" ref="V43:W43" si="12">SUM(V44)</f>
        <v>0</v>
      </c>
      <c r="W43" s="108">
        <f t="shared" si="12"/>
        <v>727911.19499999995</v>
      </c>
      <c r="Y43" s="221"/>
      <c r="Z43" s="214"/>
    </row>
    <row r="44" spans="1:35" ht="16.95" customHeight="1" x14ac:dyDescent="0.3">
      <c r="A44" s="217"/>
      <c r="B44" s="110"/>
      <c r="C44" s="105" t="s">
        <v>134</v>
      </c>
      <c r="D44" s="101">
        <v>14375.54</v>
      </c>
      <c r="E44" s="101">
        <v>17993.86</v>
      </c>
      <c r="F44" s="101">
        <v>12222.38</v>
      </c>
      <c r="G44" s="101">
        <v>0</v>
      </c>
      <c r="H44" s="101">
        <v>5</v>
      </c>
      <c r="I44" s="101">
        <v>288.26</v>
      </c>
      <c r="J44" s="102">
        <v>2345.41</v>
      </c>
      <c r="K44" s="102">
        <v>564918.31999999995</v>
      </c>
      <c r="L44" s="102">
        <v>57279.6</v>
      </c>
      <c r="M44" s="101">
        <v>15437.79</v>
      </c>
      <c r="N44" s="101">
        <v>65.25</v>
      </c>
      <c r="O44" s="101">
        <v>9707.5300000000007</v>
      </c>
      <c r="P44" s="101">
        <v>26057.87</v>
      </c>
      <c r="Q44" s="101">
        <v>5116.3450000000003</v>
      </c>
      <c r="R44" s="101">
        <v>1692.67</v>
      </c>
      <c r="S44" s="101">
        <v>189.16</v>
      </c>
      <c r="T44" s="101">
        <v>21.96</v>
      </c>
      <c r="U44" s="101">
        <v>194.25</v>
      </c>
      <c r="V44" s="101">
        <v>0</v>
      </c>
      <c r="W44" s="103">
        <f>SUM(D44:V44)</f>
        <v>727911.19499999995</v>
      </c>
      <c r="Y44" s="221"/>
      <c r="Z44" s="214"/>
    </row>
    <row r="45" spans="1:35" ht="5.25" customHeight="1" x14ac:dyDescent="0.3">
      <c r="A45" s="217"/>
      <c r="B45" s="110"/>
      <c r="C45" s="105"/>
      <c r="D45" s="101"/>
      <c r="E45" s="101"/>
      <c r="F45" s="101"/>
      <c r="G45" s="101"/>
      <c r="H45" s="101"/>
      <c r="I45" s="101"/>
      <c r="J45" s="102"/>
      <c r="K45" s="102"/>
      <c r="L45" s="102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3"/>
      <c r="Y45" s="221"/>
      <c r="Z45" s="214"/>
    </row>
    <row r="46" spans="1:35" ht="16.95" customHeight="1" x14ac:dyDescent="0.3">
      <c r="A46" s="216"/>
      <c r="B46" s="104" t="s">
        <v>135</v>
      </c>
      <c r="C46" s="105"/>
      <c r="D46" s="106">
        <v>50405.17</v>
      </c>
      <c r="E46" s="106">
        <v>56925.490000000005</v>
      </c>
      <c r="F46" s="106">
        <v>62744.960000000006</v>
      </c>
      <c r="G46" s="106">
        <v>4.5</v>
      </c>
      <c r="H46" s="106">
        <v>13.48</v>
      </c>
      <c r="I46" s="106">
        <v>2785.99</v>
      </c>
      <c r="J46" s="107">
        <v>6826.7200000000012</v>
      </c>
      <c r="K46" s="107">
        <v>1848046.4500000002</v>
      </c>
      <c r="L46" s="107">
        <v>176088.47000000003</v>
      </c>
      <c r="M46" s="106">
        <v>48013.41</v>
      </c>
      <c r="N46" s="106">
        <v>66</v>
      </c>
      <c r="O46" s="106">
        <v>33983.020000000004</v>
      </c>
      <c r="P46" s="106">
        <v>120239.62</v>
      </c>
      <c r="Q46" s="106">
        <v>39040.154999999999</v>
      </c>
      <c r="R46" s="106">
        <v>3905.2000000000007</v>
      </c>
      <c r="S46" s="106">
        <v>431.78999999999996</v>
      </c>
      <c r="T46" s="106">
        <v>25</v>
      </c>
      <c r="U46" s="106">
        <v>1764.4299999999998</v>
      </c>
      <c r="V46" s="106">
        <f>SUM(V47:V53)</f>
        <v>0</v>
      </c>
      <c r="W46" s="108">
        <f>SUM(W47:W53)</f>
        <v>2451309.8550000004</v>
      </c>
      <c r="Y46" s="221"/>
      <c r="Z46" s="214"/>
    </row>
    <row r="47" spans="1:35" ht="16.95" customHeight="1" x14ac:dyDescent="0.3">
      <c r="A47" s="217"/>
      <c r="B47" s="110"/>
      <c r="C47" s="105" t="s">
        <v>136</v>
      </c>
      <c r="D47" s="101">
        <v>4261.8900000000003</v>
      </c>
      <c r="E47" s="101">
        <v>5169.46</v>
      </c>
      <c r="F47" s="101">
        <v>4495.12</v>
      </c>
      <c r="G47" s="101">
        <v>0</v>
      </c>
      <c r="H47" s="101">
        <v>0</v>
      </c>
      <c r="I47" s="101">
        <v>65.12</v>
      </c>
      <c r="J47" s="102">
        <v>652.5</v>
      </c>
      <c r="K47" s="102">
        <v>128502.41</v>
      </c>
      <c r="L47" s="102">
        <v>11099.92</v>
      </c>
      <c r="M47" s="101">
        <v>3658.55</v>
      </c>
      <c r="N47" s="101">
        <v>0</v>
      </c>
      <c r="O47" s="101">
        <v>1791.31</v>
      </c>
      <c r="P47" s="101">
        <v>7957.4</v>
      </c>
      <c r="Q47" s="101">
        <v>3126.68</v>
      </c>
      <c r="R47" s="101">
        <v>283.7</v>
      </c>
      <c r="S47" s="101">
        <v>16.36</v>
      </c>
      <c r="T47" s="101">
        <v>5</v>
      </c>
      <c r="U47" s="101">
        <v>11</v>
      </c>
      <c r="V47" s="101">
        <v>0</v>
      </c>
      <c r="W47" s="103">
        <f t="shared" ref="W47:W53" si="13">SUM(D47:V47)</f>
        <v>171096.41999999998</v>
      </c>
      <c r="Y47" s="221"/>
      <c r="Z47" s="214"/>
    </row>
    <row r="48" spans="1:35" ht="16.95" customHeight="1" x14ac:dyDescent="0.3">
      <c r="A48" s="217"/>
      <c r="B48" s="110"/>
      <c r="C48" s="105" t="s">
        <v>137</v>
      </c>
      <c r="D48" s="101">
        <v>13409.13</v>
      </c>
      <c r="E48" s="101">
        <v>14081.67</v>
      </c>
      <c r="F48" s="101">
        <v>18639.5</v>
      </c>
      <c r="G48" s="101">
        <v>1.5</v>
      </c>
      <c r="H48" s="101">
        <v>6</v>
      </c>
      <c r="I48" s="101">
        <v>958.01</v>
      </c>
      <c r="J48" s="102">
        <v>1826.73</v>
      </c>
      <c r="K48" s="102">
        <v>556538.72</v>
      </c>
      <c r="L48" s="102">
        <v>51418.87</v>
      </c>
      <c r="M48" s="101">
        <v>14550.88</v>
      </c>
      <c r="N48" s="101">
        <v>66</v>
      </c>
      <c r="O48" s="101">
        <v>11597.9</v>
      </c>
      <c r="P48" s="101">
        <v>38271.86</v>
      </c>
      <c r="Q48" s="101">
        <v>9765.1949999999997</v>
      </c>
      <c r="R48" s="101">
        <v>1159.83</v>
      </c>
      <c r="S48" s="101">
        <v>215.23</v>
      </c>
      <c r="T48" s="101">
        <v>9.5</v>
      </c>
      <c r="U48" s="101">
        <v>1244.8599999999999</v>
      </c>
      <c r="V48" s="101">
        <v>0</v>
      </c>
      <c r="W48" s="103">
        <f t="shared" si="13"/>
        <v>733761.38499999989</v>
      </c>
      <c r="Y48" s="221"/>
      <c r="Z48" s="214"/>
    </row>
    <row r="49" spans="1:26" ht="16.95" customHeight="1" x14ac:dyDescent="0.3">
      <c r="A49" s="217"/>
      <c r="B49" s="110"/>
      <c r="C49" s="105" t="s">
        <v>138</v>
      </c>
      <c r="D49" s="101">
        <v>9054</v>
      </c>
      <c r="E49" s="101">
        <v>9276.98</v>
      </c>
      <c r="F49" s="101">
        <v>10994.87</v>
      </c>
      <c r="G49" s="101">
        <v>0</v>
      </c>
      <c r="H49" s="101">
        <v>0</v>
      </c>
      <c r="I49" s="101">
        <v>972.97</v>
      </c>
      <c r="J49" s="102">
        <v>1070.42</v>
      </c>
      <c r="K49" s="102">
        <v>392984.31</v>
      </c>
      <c r="L49" s="102">
        <v>37037.279999999999</v>
      </c>
      <c r="M49" s="101">
        <v>6805.99</v>
      </c>
      <c r="N49" s="101">
        <v>0</v>
      </c>
      <c r="O49" s="101">
        <v>5351.5</v>
      </c>
      <c r="P49" s="101">
        <v>13594.32</v>
      </c>
      <c r="Q49" s="101">
        <v>5254.24</v>
      </c>
      <c r="R49" s="101">
        <v>613.35</v>
      </c>
      <c r="S49" s="101">
        <v>82.33</v>
      </c>
      <c r="T49" s="101">
        <v>2</v>
      </c>
      <c r="U49" s="101">
        <v>407.72</v>
      </c>
      <c r="V49" s="101">
        <v>0</v>
      </c>
      <c r="W49" s="103">
        <f t="shared" si="13"/>
        <v>493502.27999999991</v>
      </c>
      <c r="Y49" s="221"/>
      <c r="Z49" s="214"/>
    </row>
    <row r="50" spans="1:26" ht="16.95" customHeight="1" x14ac:dyDescent="0.3">
      <c r="A50" s="217"/>
      <c r="B50" s="110"/>
      <c r="C50" s="105" t="s">
        <v>228</v>
      </c>
      <c r="D50" s="101">
        <v>13095.3</v>
      </c>
      <c r="E50" s="101">
        <v>15644.96</v>
      </c>
      <c r="F50" s="101">
        <v>17153.759999999998</v>
      </c>
      <c r="G50" s="101">
        <v>3</v>
      </c>
      <c r="H50" s="101">
        <v>3.48</v>
      </c>
      <c r="I50" s="101">
        <v>579.16999999999996</v>
      </c>
      <c r="J50" s="102">
        <v>2117.62</v>
      </c>
      <c r="K50" s="102">
        <v>369091.06</v>
      </c>
      <c r="L50" s="102">
        <v>42924.47</v>
      </c>
      <c r="M50" s="101">
        <v>10571.91</v>
      </c>
      <c r="N50" s="101">
        <v>0</v>
      </c>
      <c r="O50" s="101">
        <v>5197.7</v>
      </c>
      <c r="P50" s="101">
        <v>32658.13</v>
      </c>
      <c r="Q50" s="101">
        <v>7137.3649999999998</v>
      </c>
      <c r="R50" s="101">
        <v>1302.26</v>
      </c>
      <c r="S50" s="101">
        <v>44.27</v>
      </c>
      <c r="T50" s="101">
        <v>5.5</v>
      </c>
      <c r="U50" s="101">
        <v>29</v>
      </c>
      <c r="V50" s="101">
        <v>0</v>
      </c>
      <c r="W50" s="103">
        <f t="shared" si="13"/>
        <v>517558.95499999996</v>
      </c>
      <c r="Y50" s="221"/>
      <c r="Z50" s="214"/>
    </row>
    <row r="51" spans="1:26" ht="16.95" customHeight="1" x14ac:dyDescent="0.3">
      <c r="A51" s="217"/>
      <c r="B51" s="110"/>
      <c r="C51" s="105" t="s">
        <v>140</v>
      </c>
      <c r="D51" s="101">
        <v>4252.67</v>
      </c>
      <c r="E51" s="101">
        <v>5079.8</v>
      </c>
      <c r="F51" s="101">
        <v>5345.58</v>
      </c>
      <c r="G51" s="101">
        <v>0</v>
      </c>
      <c r="H51" s="101">
        <v>0</v>
      </c>
      <c r="I51" s="101">
        <v>28.33</v>
      </c>
      <c r="J51" s="102">
        <v>377.43</v>
      </c>
      <c r="K51" s="102">
        <v>135104.09</v>
      </c>
      <c r="L51" s="102">
        <v>11664.48</v>
      </c>
      <c r="M51" s="101">
        <v>5011.8999999999996</v>
      </c>
      <c r="N51" s="101">
        <v>0</v>
      </c>
      <c r="O51" s="101">
        <v>2687.47</v>
      </c>
      <c r="P51" s="101">
        <v>11237.73</v>
      </c>
      <c r="Q51" s="101">
        <v>3074.2550000000001</v>
      </c>
      <c r="R51" s="101">
        <v>158.88</v>
      </c>
      <c r="S51" s="101">
        <v>0</v>
      </c>
      <c r="T51" s="101">
        <v>0</v>
      </c>
      <c r="U51" s="101">
        <v>32</v>
      </c>
      <c r="V51" s="101">
        <v>0</v>
      </c>
      <c r="W51" s="103">
        <f t="shared" si="13"/>
        <v>184054.61500000002</v>
      </c>
      <c r="Y51" s="221"/>
      <c r="Z51" s="214"/>
    </row>
    <row r="52" spans="1:26" ht="16.95" customHeight="1" x14ac:dyDescent="0.3">
      <c r="A52" s="217"/>
      <c r="B52" s="110"/>
      <c r="C52" s="105" t="s">
        <v>141</v>
      </c>
      <c r="D52" s="101">
        <v>2589.34</v>
      </c>
      <c r="E52" s="101">
        <v>3393.48</v>
      </c>
      <c r="F52" s="101">
        <v>865.29</v>
      </c>
      <c r="G52" s="101">
        <v>0</v>
      </c>
      <c r="H52" s="101">
        <v>0</v>
      </c>
      <c r="I52" s="101">
        <v>111.39</v>
      </c>
      <c r="J52" s="102">
        <v>396.06</v>
      </c>
      <c r="K52" s="102">
        <v>96561.01</v>
      </c>
      <c r="L52" s="102">
        <v>8137.16</v>
      </c>
      <c r="M52" s="101">
        <v>2801.2</v>
      </c>
      <c r="N52" s="101">
        <v>0</v>
      </c>
      <c r="O52" s="101">
        <v>2163.09</v>
      </c>
      <c r="P52" s="101">
        <v>7212.09</v>
      </c>
      <c r="Q52" s="101">
        <v>3832.59</v>
      </c>
      <c r="R52" s="101">
        <v>143.09</v>
      </c>
      <c r="S52" s="101">
        <v>73.599999999999994</v>
      </c>
      <c r="T52" s="101">
        <v>2</v>
      </c>
      <c r="U52" s="101">
        <v>10</v>
      </c>
      <c r="V52" s="101">
        <v>0</v>
      </c>
      <c r="W52" s="103">
        <f t="shared" si="13"/>
        <v>128291.38999999998</v>
      </c>
      <c r="Y52" s="221"/>
      <c r="Z52" s="214"/>
    </row>
    <row r="53" spans="1:26" ht="16.95" customHeight="1" x14ac:dyDescent="0.3">
      <c r="A53" s="217"/>
      <c r="B53" s="110"/>
      <c r="C53" s="105" t="s">
        <v>229</v>
      </c>
      <c r="D53" s="101">
        <v>3742.84</v>
      </c>
      <c r="E53" s="101">
        <v>4279.1400000000003</v>
      </c>
      <c r="F53" s="101">
        <v>5250.84</v>
      </c>
      <c r="G53" s="101">
        <v>0</v>
      </c>
      <c r="H53" s="101">
        <v>4</v>
      </c>
      <c r="I53" s="101">
        <v>71</v>
      </c>
      <c r="J53" s="102">
        <v>385.96</v>
      </c>
      <c r="K53" s="102">
        <v>169264.85</v>
      </c>
      <c r="L53" s="102">
        <v>13806.29</v>
      </c>
      <c r="M53" s="101">
        <v>4612.9799999999996</v>
      </c>
      <c r="N53" s="101">
        <v>0</v>
      </c>
      <c r="O53" s="101">
        <v>5194.05</v>
      </c>
      <c r="P53" s="101">
        <v>9308.09</v>
      </c>
      <c r="Q53" s="101">
        <v>6849.83</v>
      </c>
      <c r="R53" s="101">
        <v>244.09</v>
      </c>
      <c r="S53" s="101">
        <v>0</v>
      </c>
      <c r="T53" s="101">
        <v>1</v>
      </c>
      <c r="U53" s="101">
        <v>29.85</v>
      </c>
      <c r="V53" s="101">
        <v>0</v>
      </c>
      <c r="W53" s="103">
        <f t="shared" si="13"/>
        <v>223044.81</v>
      </c>
      <c r="Y53" s="221"/>
      <c r="Z53" s="214"/>
    </row>
    <row r="54" spans="1:26" ht="6" customHeight="1" x14ac:dyDescent="0.3">
      <c r="A54" s="217"/>
      <c r="B54" s="110"/>
      <c r="C54" s="105"/>
      <c r="D54" s="101"/>
      <c r="E54" s="101"/>
      <c r="F54" s="101"/>
      <c r="G54" s="101"/>
      <c r="H54" s="101"/>
      <c r="I54" s="101"/>
      <c r="J54" s="102"/>
      <c r="K54" s="102"/>
      <c r="L54" s="102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3">
        <v>0</v>
      </c>
      <c r="Y54" s="221"/>
      <c r="Z54" s="214"/>
    </row>
    <row r="55" spans="1:26" ht="16.95" customHeight="1" x14ac:dyDescent="0.3">
      <c r="A55" s="216"/>
      <c r="B55" s="104" t="s">
        <v>143</v>
      </c>
      <c r="C55" s="105"/>
      <c r="D55" s="106">
        <v>44324.729999999996</v>
      </c>
      <c r="E55" s="106">
        <v>52790.7</v>
      </c>
      <c r="F55" s="106">
        <v>48574.239999999998</v>
      </c>
      <c r="G55" s="106">
        <v>12.98</v>
      </c>
      <c r="H55" s="106">
        <v>8.6300000000000008</v>
      </c>
      <c r="I55" s="106">
        <v>1016.52</v>
      </c>
      <c r="J55" s="107">
        <v>5026.42</v>
      </c>
      <c r="K55" s="107">
        <v>1417532.74</v>
      </c>
      <c r="L55" s="107">
        <v>144442.96999999997</v>
      </c>
      <c r="M55" s="106">
        <v>46858.289999999994</v>
      </c>
      <c r="N55" s="106">
        <v>29.88</v>
      </c>
      <c r="O55" s="106">
        <v>53874.479999999996</v>
      </c>
      <c r="P55" s="106">
        <v>80951.89</v>
      </c>
      <c r="Q55" s="106">
        <v>36050.975000000006</v>
      </c>
      <c r="R55" s="106">
        <v>3389.88</v>
      </c>
      <c r="S55" s="106">
        <v>112.96000000000001</v>
      </c>
      <c r="T55" s="106">
        <v>28.769999999999996</v>
      </c>
      <c r="U55" s="106">
        <v>165.56</v>
      </c>
      <c r="V55" s="106">
        <f t="shared" ref="V55:W55" si="14">SUM(V56:V58,V59)</f>
        <v>0</v>
      </c>
      <c r="W55" s="108">
        <f t="shared" si="14"/>
        <v>1935192.6149999995</v>
      </c>
      <c r="Y55" s="214"/>
      <c r="Z55" s="214"/>
    </row>
    <row r="56" spans="1:26" ht="16.95" customHeight="1" x14ac:dyDescent="0.3">
      <c r="A56" s="217"/>
      <c r="B56" s="110"/>
      <c r="C56" s="105" t="s">
        <v>144</v>
      </c>
      <c r="D56" s="101">
        <v>3595.8</v>
      </c>
      <c r="E56" s="101">
        <v>4338.8500000000004</v>
      </c>
      <c r="F56" s="101">
        <v>3422.2</v>
      </c>
      <c r="G56" s="101">
        <v>2.75</v>
      </c>
      <c r="H56" s="101">
        <v>0</v>
      </c>
      <c r="I56" s="101">
        <v>177.31</v>
      </c>
      <c r="J56" s="102">
        <v>273.18</v>
      </c>
      <c r="K56" s="102">
        <v>98911.2</v>
      </c>
      <c r="L56" s="102">
        <v>10992.31</v>
      </c>
      <c r="M56" s="101">
        <v>3543.71</v>
      </c>
      <c r="N56" s="101">
        <v>0</v>
      </c>
      <c r="O56" s="101">
        <v>3223.38</v>
      </c>
      <c r="P56" s="101">
        <v>6211.26</v>
      </c>
      <c r="Q56" s="101">
        <v>3861.66</v>
      </c>
      <c r="R56" s="101">
        <v>200.85</v>
      </c>
      <c r="S56" s="101">
        <v>0</v>
      </c>
      <c r="T56" s="101">
        <v>0</v>
      </c>
      <c r="U56" s="101">
        <v>17</v>
      </c>
      <c r="V56" s="101">
        <v>0</v>
      </c>
      <c r="W56" s="103">
        <f t="shared" ref="W56:W59" si="15">SUM(D56:V56)</f>
        <v>138771.46000000002</v>
      </c>
      <c r="Y56" s="221"/>
      <c r="Z56" s="214"/>
    </row>
    <row r="57" spans="1:26" ht="16.95" customHeight="1" x14ac:dyDescent="0.3">
      <c r="A57" s="217"/>
      <c r="B57" s="110"/>
      <c r="C57" s="105" t="s">
        <v>143</v>
      </c>
      <c r="D57" s="101">
        <v>25745.1</v>
      </c>
      <c r="E57" s="101">
        <v>29549.45</v>
      </c>
      <c r="F57" s="101">
        <v>33336.14</v>
      </c>
      <c r="G57" s="101">
        <v>0</v>
      </c>
      <c r="H57" s="101">
        <v>8.6300000000000008</v>
      </c>
      <c r="I57" s="101">
        <v>520.77</v>
      </c>
      <c r="J57" s="102">
        <v>3317.77</v>
      </c>
      <c r="K57" s="102">
        <v>925857.07</v>
      </c>
      <c r="L57" s="102">
        <v>91535.42</v>
      </c>
      <c r="M57" s="101">
        <v>28825.17</v>
      </c>
      <c r="N57" s="101">
        <v>1.88</v>
      </c>
      <c r="O57" s="101">
        <v>38466.339999999997</v>
      </c>
      <c r="P57" s="101">
        <v>46265.93</v>
      </c>
      <c r="Q57" s="101">
        <v>16337.45</v>
      </c>
      <c r="R57" s="101">
        <v>2328.12</v>
      </c>
      <c r="S57" s="101">
        <v>76.900000000000006</v>
      </c>
      <c r="T57" s="101">
        <v>18.079999999999998</v>
      </c>
      <c r="U57" s="101">
        <v>103.72</v>
      </c>
      <c r="V57" s="101">
        <v>0</v>
      </c>
      <c r="W57" s="103">
        <f t="shared" si="15"/>
        <v>1242293.9399999997</v>
      </c>
      <c r="Y57" s="221"/>
      <c r="Z57" s="214"/>
    </row>
    <row r="58" spans="1:26" ht="16.95" customHeight="1" x14ac:dyDescent="0.3">
      <c r="A58" s="217"/>
      <c r="B58" s="110"/>
      <c r="C58" s="105" t="s">
        <v>145</v>
      </c>
      <c r="D58" s="101">
        <v>11904.31</v>
      </c>
      <c r="E58" s="101">
        <v>14898.34</v>
      </c>
      <c r="F58" s="101">
        <v>9693.2999999999993</v>
      </c>
      <c r="G58" s="101">
        <v>10.23</v>
      </c>
      <c r="H58" s="101">
        <v>0</v>
      </c>
      <c r="I58" s="101">
        <v>297.44</v>
      </c>
      <c r="J58" s="102">
        <v>1090.05</v>
      </c>
      <c r="K58" s="102">
        <v>308640.75</v>
      </c>
      <c r="L58" s="102">
        <v>35562.25</v>
      </c>
      <c r="M58" s="101">
        <v>11406.96</v>
      </c>
      <c r="N58" s="101">
        <v>28</v>
      </c>
      <c r="O58" s="101">
        <v>9806.51</v>
      </c>
      <c r="P58" s="101">
        <v>24237.55</v>
      </c>
      <c r="Q58" s="101">
        <v>12385.37</v>
      </c>
      <c r="R58" s="101">
        <v>718.78</v>
      </c>
      <c r="S58" s="101">
        <v>36.06</v>
      </c>
      <c r="T58" s="101">
        <v>8.69</v>
      </c>
      <c r="U58" s="101">
        <v>34.840000000000003</v>
      </c>
      <c r="V58" s="101">
        <v>0</v>
      </c>
      <c r="W58" s="103">
        <f t="shared" si="15"/>
        <v>440759.43000000005</v>
      </c>
      <c r="Y58" s="221"/>
      <c r="Z58" s="214"/>
    </row>
    <row r="59" spans="1:26" ht="16.95" customHeight="1" x14ac:dyDescent="0.3">
      <c r="A59" s="217"/>
      <c r="B59" s="110"/>
      <c r="C59" s="105" t="s">
        <v>146</v>
      </c>
      <c r="D59" s="101">
        <v>3079.52</v>
      </c>
      <c r="E59" s="101">
        <v>4004.06</v>
      </c>
      <c r="F59" s="101">
        <v>2122.6</v>
      </c>
      <c r="G59" s="101">
        <v>0</v>
      </c>
      <c r="H59" s="101">
        <v>0</v>
      </c>
      <c r="I59" s="101">
        <v>21</v>
      </c>
      <c r="J59" s="102">
        <v>345.42</v>
      </c>
      <c r="K59" s="102">
        <v>84123.72</v>
      </c>
      <c r="L59" s="102">
        <v>6352.99</v>
      </c>
      <c r="M59" s="101">
        <v>3082.45</v>
      </c>
      <c r="N59" s="101">
        <v>0</v>
      </c>
      <c r="O59" s="101">
        <v>2378.25</v>
      </c>
      <c r="P59" s="101">
        <v>4237.1499999999996</v>
      </c>
      <c r="Q59" s="101">
        <v>3466.4949999999999</v>
      </c>
      <c r="R59" s="101">
        <v>142.13</v>
      </c>
      <c r="S59" s="101">
        <v>0</v>
      </c>
      <c r="T59" s="101">
        <v>2</v>
      </c>
      <c r="U59" s="101">
        <v>10</v>
      </c>
      <c r="V59" s="101">
        <v>0</v>
      </c>
      <c r="W59" s="103">
        <f t="shared" si="15"/>
        <v>113367.785</v>
      </c>
      <c r="Y59" s="221"/>
      <c r="Z59" s="214"/>
    </row>
    <row r="60" spans="1:26" ht="5.25" customHeight="1" x14ac:dyDescent="0.3">
      <c r="A60" s="217"/>
      <c r="B60" s="110"/>
      <c r="C60" s="105"/>
      <c r="D60" s="101"/>
      <c r="E60" s="101"/>
      <c r="F60" s="101"/>
      <c r="G60" s="101"/>
      <c r="H60" s="101"/>
      <c r="I60" s="101"/>
      <c r="J60" s="102"/>
      <c r="K60" s="102"/>
      <c r="L60" s="102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3"/>
      <c r="Y60" s="214"/>
      <c r="Z60" s="214"/>
    </row>
    <row r="61" spans="1:26" ht="16.95" customHeight="1" x14ac:dyDescent="0.3">
      <c r="A61" s="216"/>
      <c r="B61" s="104" t="s">
        <v>147</v>
      </c>
      <c r="C61" s="105"/>
      <c r="D61" s="106">
        <v>11906.43</v>
      </c>
      <c r="E61" s="106">
        <v>15641.869999999999</v>
      </c>
      <c r="F61" s="106">
        <v>4591.76</v>
      </c>
      <c r="G61" s="106">
        <v>0</v>
      </c>
      <c r="H61" s="106">
        <v>5</v>
      </c>
      <c r="I61" s="106">
        <v>386.99</v>
      </c>
      <c r="J61" s="107">
        <v>1554.94</v>
      </c>
      <c r="K61" s="107">
        <v>337920.33999999997</v>
      </c>
      <c r="L61" s="107">
        <v>36382.03</v>
      </c>
      <c r="M61" s="106">
        <v>11148.84</v>
      </c>
      <c r="N61" s="106">
        <v>0</v>
      </c>
      <c r="O61" s="106">
        <v>7290.5199999999995</v>
      </c>
      <c r="P61" s="106">
        <v>18475.449999999997</v>
      </c>
      <c r="Q61" s="106">
        <v>15907.065000000001</v>
      </c>
      <c r="R61" s="106">
        <v>360.54</v>
      </c>
      <c r="S61" s="106">
        <v>88.02</v>
      </c>
      <c r="T61" s="106">
        <v>1.98</v>
      </c>
      <c r="U61" s="106">
        <v>29.9</v>
      </c>
      <c r="V61" s="106">
        <f t="shared" ref="V61:W61" si="16">SUM(V62:V66)</f>
        <v>0</v>
      </c>
      <c r="W61" s="108">
        <f t="shared" si="16"/>
        <v>461691.67499999999</v>
      </c>
      <c r="Y61" s="221"/>
      <c r="Z61" s="214"/>
    </row>
    <row r="62" spans="1:26" ht="16.95" customHeight="1" x14ac:dyDescent="0.3">
      <c r="A62" s="217"/>
      <c r="B62" s="110"/>
      <c r="C62" s="105" t="s">
        <v>148</v>
      </c>
      <c r="D62" s="101">
        <v>2540.65</v>
      </c>
      <c r="E62" s="101">
        <v>3064.66</v>
      </c>
      <c r="F62" s="101">
        <v>2166.46</v>
      </c>
      <c r="G62" s="101">
        <v>0</v>
      </c>
      <c r="H62" s="101">
        <v>0</v>
      </c>
      <c r="I62" s="101">
        <v>58.89</v>
      </c>
      <c r="J62" s="102">
        <v>297.95999999999998</v>
      </c>
      <c r="K62" s="102">
        <v>50887.83</v>
      </c>
      <c r="L62" s="102">
        <v>6126.59</v>
      </c>
      <c r="M62" s="101">
        <v>1467.84</v>
      </c>
      <c r="N62" s="101">
        <v>0</v>
      </c>
      <c r="O62" s="101">
        <v>543.89</v>
      </c>
      <c r="P62" s="101">
        <v>1185.1500000000001</v>
      </c>
      <c r="Q62" s="101">
        <v>403.5</v>
      </c>
      <c r="R62" s="101">
        <v>32.5</v>
      </c>
      <c r="S62" s="101">
        <v>12.47</v>
      </c>
      <c r="T62" s="101">
        <v>1.98</v>
      </c>
      <c r="U62" s="101">
        <v>5</v>
      </c>
      <c r="V62" s="101">
        <v>0</v>
      </c>
      <c r="W62" s="103">
        <f t="shared" ref="W62:W66" si="17">SUM(D62:V62)</f>
        <v>68795.37</v>
      </c>
      <c r="Y62" s="221"/>
      <c r="Z62" s="214"/>
    </row>
    <row r="63" spans="1:26" ht="16.95" customHeight="1" x14ac:dyDescent="0.3">
      <c r="A63" s="217"/>
      <c r="B63" s="110"/>
      <c r="C63" s="105" t="s">
        <v>149</v>
      </c>
      <c r="D63" s="101">
        <v>1817.2</v>
      </c>
      <c r="E63" s="101">
        <v>2213.39</v>
      </c>
      <c r="F63" s="101">
        <v>222.64</v>
      </c>
      <c r="G63" s="101">
        <v>0</v>
      </c>
      <c r="H63" s="101">
        <v>5</v>
      </c>
      <c r="I63" s="101">
        <v>200.75</v>
      </c>
      <c r="J63" s="102">
        <v>117.96</v>
      </c>
      <c r="K63" s="102">
        <v>59771.78</v>
      </c>
      <c r="L63" s="102">
        <v>11717.64</v>
      </c>
      <c r="M63" s="101">
        <v>1553.94</v>
      </c>
      <c r="N63" s="101">
        <v>0</v>
      </c>
      <c r="O63" s="101">
        <v>1378.27</v>
      </c>
      <c r="P63" s="101">
        <v>3742.15</v>
      </c>
      <c r="Q63" s="101">
        <v>3708.9</v>
      </c>
      <c r="R63" s="101">
        <v>47.36</v>
      </c>
      <c r="S63" s="101">
        <v>38.79</v>
      </c>
      <c r="T63" s="101">
        <v>0</v>
      </c>
      <c r="U63" s="101">
        <v>15.9</v>
      </c>
      <c r="V63" s="101">
        <v>0</v>
      </c>
      <c r="W63" s="103">
        <f t="shared" si="17"/>
        <v>86551.669999999984</v>
      </c>
      <c r="Y63" s="221"/>
      <c r="Z63" s="214"/>
    </row>
    <row r="64" spans="1:26" ht="16.95" customHeight="1" x14ac:dyDescent="0.3">
      <c r="A64" s="217"/>
      <c r="B64" s="110"/>
      <c r="C64" s="105" t="s">
        <v>150</v>
      </c>
      <c r="D64" s="101">
        <v>2157.3200000000002</v>
      </c>
      <c r="E64" s="101">
        <v>3243.17</v>
      </c>
      <c r="F64" s="101">
        <v>710.28</v>
      </c>
      <c r="G64" s="101">
        <v>0</v>
      </c>
      <c r="H64" s="101">
        <v>0</v>
      </c>
      <c r="I64" s="101">
        <v>72</v>
      </c>
      <c r="J64" s="102">
        <v>309.85000000000002</v>
      </c>
      <c r="K64" s="102">
        <v>60018.8</v>
      </c>
      <c r="L64" s="102">
        <v>6716.36</v>
      </c>
      <c r="M64" s="101">
        <v>3057.82</v>
      </c>
      <c r="N64" s="101">
        <v>0</v>
      </c>
      <c r="O64" s="101">
        <v>1207.6199999999999</v>
      </c>
      <c r="P64" s="101">
        <v>3554.19</v>
      </c>
      <c r="Q64" s="101">
        <v>4236.335</v>
      </c>
      <c r="R64" s="101">
        <v>105.29</v>
      </c>
      <c r="S64" s="101">
        <v>32.18</v>
      </c>
      <c r="T64" s="101">
        <v>0</v>
      </c>
      <c r="U64" s="101">
        <v>1</v>
      </c>
      <c r="V64" s="101">
        <v>0</v>
      </c>
      <c r="W64" s="103">
        <f t="shared" si="17"/>
        <v>85422.214999999997</v>
      </c>
      <c r="Y64" s="221"/>
      <c r="Z64" s="214"/>
    </row>
    <row r="65" spans="1:35" ht="16.95" customHeight="1" x14ac:dyDescent="0.3">
      <c r="A65" s="217"/>
      <c r="B65" s="110"/>
      <c r="C65" s="105" t="s">
        <v>151</v>
      </c>
      <c r="D65" s="101">
        <v>3880.27</v>
      </c>
      <c r="E65" s="101">
        <v>5186.95</v>
      </c>
      <c r="F65" s="101">
        <v>871.19</v>
      </c>
      <c r="G65" s="101">
        <v>0</v>
      </c>
      <c r="H65" s="101">
        <v>0</v>
      </c>
      <c r="I65" s="101">
        <v>41.5</v>
      </c>
      <c r="J65" s="102">
        <v>718.13</v>
      </c>
      <c r="K65" s="102">
        <v>128318.52</v>
      </c>
      <c r="L65" s="102">
        <v>9010.59</v>
      </c>
      <c r="M65" s="101">
        <v>3545.45</v>
      </c>
      <c r="N65" s="101">
        <v>0</v>
      </c>
      <c r="O65" s="101">
        <v>3461.11</v>
      </c>
      <c r="P65" s="101">
        <v>8544.07</v>
      </c>
      <c r="Q65" s="101">
        <v>5799.42</v>
      </c>
      <c r="R65" s="101">
        <v>105.97</v>
      </c>
      <c r="S65" s="101">
        <v>4.58</v>
      </c>
      <c r="T65" s="101">
        <v>0</v>
      </c>
      <c r="U65" s="101">
        <v>5</v>
      </c>
      <c r="V65" s="101">
        <v>0</v>
      </c>
      <c r="W65" s="103">
        <f t="shared" si="17"/>
        <v>169492.75</v>
      </c>
      <c r="Y65" s="221"/>
      <c r="Z65" s="214"/>
    </row>
    <row r="66" spans="1:35" ht="16.95" customHeight="1" x14ac:dyDescent="0.3">
      <c r="A66" s="217"/>
      <c r="B66" s="110"/>
      <c r="C66" s="105" t="s">
        <v>152</v>
      </c>
      <c r="D66" s="101">
        <v>1510.99</v>
      </c>
      <c r="E66" s="101">
        <v>1933.7</v>
      </c>
      <c r="F66" s="101">
        <v>621.19000000000005</v>
      </c>
      <c r="G66" s="101">
        <v>0</v>
      </c>
      <c r="H66" s="101">
        <v>0</v>
      </c>
      <c r="I66" s="101">
        <v>13.85</v>
      </c>
      <c r="J66" s="102">
        <v>111.04</v>
      </c>
      <c r="K66" s="102">
        <v>38923.410000000003</v>
      </c>
      <c r="L66" s="102">
        <v>2810.85</v>
      </c>
      <c r="M66" s="101">
        <v>1523.79</v>
      </c>
      <c r="N66" s="101">
        <v>0</v>
      </c>
      <c r="O66" s="101">
        <v>699.63</v>
      </c>
      <c r="P66" s="101">
        <v>1449.89</v>
      </c>
      <c r="Q66" s="101">
        <v>1758.91</v>
      </c>
      <c r="R66" s="101">
        <v>69.42</v>
      </c>
      <c r="S66" s="101">
        <v>0</v>
      </c>
      <c r="T66" s="101">
        <v>0</v>
      </c>
      <c r="U66" s="101">
        <v>3</v>
      </c>
      <c r="V66" s="101">
        <v>0</v>
      </c>
      <c r="W66" s="103">
        <f t="shared" si="17"/>
        <v>51429.670000000006</v>
      </c>
      <c r="Y66" s="221"/>
      <c r="Z66" s="214"/>
    </row>
    <row r="67" spans="1:35" ht="5.25" customHeight="1" x14ac:dyDescent="0.3">
      <c r="A67" s="217"/>
      <c r="B67" s="110"/>
      <c r="C67" s="105"/>
      <c r="D67" s="101"/>
      <c r="E67" s="101"/>
      <c r="F67" s="101"/>
      <c r="G67" s="101"/>
      <c r="H67" s="101"/>
      <c r="I67" s="101"/>
      <c r="J67" s="102"/>
      <c r="K67" s="102"/>
      <c r="L67" s="102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3"/>
      <c r="Y67" s="214"/>
      <c r="Z67" s="214"/>
    </row>
    <row r="68" spans="1:35" ht="16.95" customHeight="1" x14ac:dyDescent="0.3">
      <c r="A68" s="216"/>
      <c r="B68" s="104" t="s">
        <v>153</v>
      </c>
      <c r="C68" s="105"/>
      <c r="D68" s="106">
        <v>19051.009999999998</v>
      </c>
      <c r="E68" s="106">
        <v>23874.749999999996</v>
      </c>
      <c r="F68" s="106">
        <v>23425.18</v>
      </c>
      <c r="G68" s="106">
        <v>0</v>
      </c>
      <c r="H68" s="106">
        <v>0</v>
      </c>
      <c r="I68" s="106">
        <v>1327.89</v>
      </c>
      <c r="J68" s="107">
        <v>2797.5899999999997</v>
      </c>
      <c r="K68" s="107">
        <v>691944.41</v>
      </c>
      <c r="L68" s="107">
        <v>75199.679999999993</v>
      </c>
      <c r="M68" s="106">
        <v>21940.579999999998</v>
      </c>
      <c r="N68" s="106">
        <v>0</v>
      </c>
      <c r="O68" s="106">
        <v>15286.16</v>
      </c>
      <c r="P68" s="106">
        <v>21596.510000000002</v>
      </c>
      <c r="Q68" s="106">
        <v>12679.08</v>
      </c>
      <c r="R68" s="106">
        <v>1484.3899999999999</v>
      </c>
      <c r="S68" s="106">
        <v>77.180000000000007</v>
      </c>
      <c r="T68" s="106">
        <v>21.2</v>
      </c>
      <c r="U68" s="106">
        <v>173.47</v>
      </c>
      <c r="V68" s="106">
        <f t="shared" ref="V68:W68" si="18">SUM(V69:V71)</f>
        <v>0</v>
      </c>
      <c r="W68" s="108">
        <f t="shared" si="18"/>
        <v>910879.08</v>
      </c>
      <c r="Y68" s="214"/>
      <c r="Z68" s="214"/>
    </row>
    <row r="69" spans="1:35" ht="16.95" customHeight="1" x14ac:dyDescent="0.3">
      <c r="A69" s="217"/>
      <c r="B69" s="110"/>
      <c r="C69" s="105" t="s">
        <v>154</v>
      </c>
      <c r="D69" s="101">
        <v>3077.1</v>
      </c>
      <c r="E69" s="101">
        <v>4182.99</v>
      </c>
      <c r="F69" s="101">
        <v>1503.93</v>
      </c>
      <c r="G69" s="101">
        <v>0</v>
      </c>
      <c r="H69" s="101">
        <v>0</v>
      </c>
      <c r="I69" s="101">
        <v>180.84</v>
      </c>
      <c r="J69" s="102">
        <v>599</v>
      </c>
      <c r="K69" s="102">
        <v>137737.87</v>
      </c>
      <c r="L69" s="102">
        <v>17602.099999999999</v>
      </c>
      <c r="M69" s="101">
        <v>4372.0600000000004</v>
      </c>
      <c r="N69" s="101">
        <v>0</v>
      </c>
      <c r="O69" s="101">
        <v>2928.76</v>
      </c>
      <c r="P69" s="101">
        <v>3170.64</v>
      </c>
      <c r="Q69" s="101">
        <v>3573.44</v>
      </c>
      <c r="R69" s="101">
        <v>307.39</v>
      </c>
      <c r="S69" s="101">
        <v>29.35</v>
      </c>
      <c r="T69" s="101">
        <v>7.13</v>
      </c>
      <c r="U69" s="101">
        <v>19.09</v>
      </c>
      <c r="V69" s="101">
        <v>0</v>
      </c>
      <c r="W69" s="103">
        <f t="shared" ref="W69:W73" si="19">SUM(D69:V69)</f>
        <v>179291.69000000003</v>
      </c>
      <c r="Y69" s="221"/>
      <c r="Z69" s="214"/>
    </row>
    <row r="70" spans="1:35" ht="16.95" customHeight="1" x14ac:dyDescent="0.3">
      <c r="A70" s="217"/>
      <c r="B70" s="110"/>
      <c r="C70" s="105" t="s">
        <v>153</v>
      </c>
      <c r="D70" s="101">
        <v>14479.36</v>
      </c>
      <c r="E70" s="101">
        <v>17917.919999999998</v>
      </c>
      <c r="F70" s="101">
        <v>21257.78</v>
      </c>
      <c r="G70" s="101">
        <v>0</v>
      </c>
      <c r="H70" s="101">
        <v>0</v>
      </c>
      <c r="I70" s="101">
        <v>979.86</v>
      </c>
      <c r="J70" s="102">
        <v>2045.57</v>
      </c>
      <c r="K70" s="102">
        <v>503892.61</v>
      </c>
      <c r="L70" s="102">
        <v>52129.71</v>
      </c>
      <c r="M70" s="101">
        <v>15835.4</v>
      </c>
      <c r="N70" s="101">
        <v>0</v>
      </c>
      <c r="O70" s="101">
        <v>11552.5</v>
      </c>
      <c r="P70" s="101">
        <v>13456.97</v>
      </c>
      <c r="Q70" s="101">
        <v>7078.15</v>
      </c>
      <c r="R70" s="101">
        <v>1109.8800000000001</v>
      </c>
      <c r="S70" s="101">
        <v>47.83</v>
      </c>
      <c r="T70" s="101">
        <v>14.07</v>
      </c>
      <c r="U70" s="101">
        <v>154.38</v>
      </c>
      <c r="V70" s="101">
        <v>0</v>
      </c>
      <c r="W70" s="103">
        <f t="shared" si="19"/>
        <v>661951.98999999987</v>
      </c>
      <c r="Y70" s="221"/>
      <c r="Z70" s="214"/>
    </row>
    <row r="71" spans="1:35" ht="16.95" customHeight="1" x14ac:dyDescent="0.3">
      <c r="A71" s="217"/>
      <c r="B71" s="110"/>
      <c r="C71" s="105" t="s">
        <v>155</v>
      </c>
      <c r="D71" s="101">
        <v>1494.55</v>
      </c>
      <c r="E71" s="101">
        <v>1773.84</v>
      </c>
      <c r="F71" s="101">
        <v>663.47</v>
      </c>
      <c r="G71" s="101">
        <v>0</v>
      </c>
      <c r="H71" s="101">
        <v>0</v>
      </c>
      <c r="I71" s="101">
        <v>167.19</v>
      </c>
      <c r="J71" s="102">
        <v>153.02000000000001</v>
      </c>
      <c r="K71" s="102">
        <v>50313.93</v>
      </c>
      <c r="L71" s="102">
        <v>5467.87</v>
      </c>
      <c r="M71" s="101">
        <v>1733.12</v>
      </c>
      <c r="N71" s="101">
        <v>0</v>
      </c>
      <c r="O71" s="101">
        <v>804.9</v>
      </c>
      <c r="P71" s="101">
        <v>4968.8999999999996</v>
      </c>
      <c r="Q71" s="101">
        <v>2027.49</v>
      </c>
      <c r="R71" s="101">
        <v>67.12</v>
      </c>
      <c r="S71" s="101">
        <v>0</v>
      </c>
      <c r="T71" s="101">
        <v>0</v>
      </c>
      <c r="U71" s="101">
        <v>0</v>
      </c>
      <c r="V71" s="101">
        <v>0</v>
      </c>
      <c r="W71" s="103">
        <f t="shared" si="19"/>
        <v>69635.400000000009</v>
      </c>
      <c r="Y71" s="221"/>
      <c r="Z71" s="214"/>
    </row>
    <row r="72" spans="1:35" ht="16.95" customHeight="1" x14ac:dyDescent="0.3">
      <c r="A72" s="217"/>
      <c r="B72" s="104" t="s">
        <v>230</v>
      </c>
      <c r="C72" s="105"/>
      <c r="D72" s="106">
        <v>3432.82</v>
      </c>
      <c r="E72" s="106">
        <v>3938.54</v>
      </c>
      <c r="F72" s="106">
        <v>4414.07</v>
      </c>
      <c r="G72" s="106">
        <v>0</v>
      </c>
      <c r="H72" s="106">
        <v>0</v>
      </c>
      <c r="I72" s="106">
        <v>99.67</v>
      </c>
      <c r="J72" s="107">
        <v>438.32</v>
      </c>
      <c r="K72" s="107">
        <v>75970.34</v>
      </c>
      <c r="L72" s="107">
        <v>8626.8700000000008</v>
      </c>
      <c r="M72" s="106">
        <v>3528.04</v>
      </c>
      <c r="N72" s="106">
        <v>28</v>
      </c>
      <c r="O72" s="106">
        <v>1899.47</v>
      </c>
      <c r="P72" s="106">
        <v>6781.96</v>
      </c>
      <c r="Q72" s="106">
        <v>2568.17</v>
      </c>
      <c r="R72" s="106">
        <v>177.24</v>
      </c>
      <c r="S72" s="106">
        <v>31.19</v>
      </c>
      <c r="T72" s="106">
        <v>0</v>
      </c>
      <c r="U72" s="106">
        <v>6.71</v>
      </c>
      <c r="V72" s="106">
        <v>0</v>
      </c>
      <c r="W72" s="108">
        <f t="shared" si="19"/>
        <v>111941.41</v>
      </c>
      <c r="Y72" s="221"/>
      <c r="Z72" s="214"/>
    </row>
    <row r="73" spans="1:35" ht="16.95" customHeight="1" x14ac:dyDescent="0.3">
      <c r="A73" s="217"/>
      <c r="B73" s="104" t="s">
        <v>231</v>
      </c>
      <c r="C73" s="105"/>
      <c r="D73" s="106">
        <v>235.29</v>
      </c>
      <c r="E73" s="106">
        <v>137.55000000000001</v>
      </c>
      <c r="F73" s="106">
        <v>10.210000000000001</v>
      </c>
      <c r="G73" s="106">
        <v>0</v>
      </c>
      <c r="H73" s="106">
        <v>0</v>
      </c>
      <c r="I73" s="106">
        <v>0</v>
      </c>
      <c r="J73" s="107">
        <v>52.76</v>
      </c>
      <c r="K73" s="107">
        <v>7074.79</v>
      </c>
      <c r="L73" s="107">
        <v>1510.22</v>
      </c>
      <c r="M73" s="106">
        <v>134</v>
      </c>
      <c r="N73" s="106">
        <v>0</v>
      </c>
      <c r="O73" s="106">
        <v>59.58</v>
      </c>
      <c r="P73" s="106">
        <v>85.5</v>
      </c>
      <c r="Q73" s="106">
        <v>0</v>
      </c>
      <c r="R73" s="106">
        <v>16</v>
      </c>
      <c r="S73" s="106">
        <v>0</v>
      </c>
      <c r="T73" s="106">
        <v>0</v>
      </c>
      <c r="U73" s="106">
        <v>0</v>
      </c>
      <c r="V73" s="106">
        <v>0</v>
      </c>
      <c r="W73" s="108">
        <f t="shared" si="19"/>
        <v>9315.9</v>
      </c>
      <c r="Y73" s="221"/>
      <c r="Z73" s="214"/>
    </row>
    <row r="74" spans="1:35" s="215" customFormat="1" ht="34.950000000000003" customHeight="1" thickBot="1" x14ac:dyDescent="0.3">
      <c r="A74" s="115" t="s">
        <v>156</v>
      </c>
      <c r="B74" s="116"/>
      <c r="C74" s="218"/>
      <c r="D74" s="118">
        <f t="shared" ref="D74:W74" si="20">SUM(D8,D10,D42,D73)</f>
        <v>512710.60999999993</v>
      </c>
      <c r="E74" s="118">
        <f t="shared" si="20"/>
        <v>622762.91</v>
      </c>
      <c r="F74" s="118">
        <f t="shared" si="20"/>
        <v>535712.25</v>
      </c>
      <c r="G74" s="118">
        <f t="shared" si="20"/>
        <v>735.62</v>
      </c>
      <c r="H74" s="118">
        <f t="shared" si="20"/>
        <v>179.66000000000003</v>
      </c>
      <c r="I74" s="118">
        <f t="shared" si="20"/>
        <v>16606.75</v>
      </c>
      <c r="J74" s="119">
        <f t="shared" si="20"/>
        <v>134002.54</v>
      </c>
      <c r="K74" s="119">
        <f t="shared" si="20"/>
        <v>16687484.289999999</v>
      </c>
      <c r="L74" s="119">
        <f t="shared" si="20"/>
        <v>1842102.38</v>
      </c>
      <c r="M74" s="118">
        <f t="shared" si="20"/>
        <v>431029.74999999994</v>
      </c>
      <c r="N74" s="118">
        <f t="shared" si="20"/>
        <v>389.96</v>
      </c>
      <c r="O74" s="118">
        <f t="shared" si="20"/>
        <v>344765.65</v>
      </c>
      <c r="P74" s="118">
        <f t="shared" si="20"/>
        <v>1013744.71</v>
      </c>
      <c r="Q74" s="118">
        <f t="shared" si="20"/>
        <v>220500.87</v>
      </c>
      <c r="R74" s="118">
        <f t="shared" si="20"/>
        <v>86686.300000000017</v>
      </c>
      <c r="S74" s="118">
        <f t="shared" si="20"/>
        <v>7358.25</v>
      </c>
      <c r="T74" s="118">
        <f t="shared" si="20"/>
        <v>978.09</v>
      </c>
      <c r="U74" s="118">
        <f t="shared" si="20"/>
        <v>20388.7</v>
      </c>
      <c r="V74" s="118">
        <f t="shared" si="20"/>
        <v>0</v>
      </c>
      <c r="W74" s="120">
        <f t="shared" si="20"/>
        <v>22478139.289999999</v>
      </c>
      <c r="X74" s="219"/>
      <c r="Y74" s="214"/>
      <c r="Z74" s="214"/>
      <c r="AA74" s="214"/>
      <c r="AB74" s="214"/>
      <c r="AC74" s="214"/>
      <c r="AD74" s="214"/>
      <c r="AE74" s="214"/>
      <c r="AF74" s="214"/>
      <c r="AG74" s="214"/>
      <c r="AH74" s="214"/>
      <c r="AI74" s="214"/>
    </row>
    <row r="75" spans="1:35" ht="15" customHeight="1" thickTop="1" x14ac:dyDescent="0.3">
      <c r="C75" s="197"/>
      <c r="D75" s="211"/>
      <c r="E75" s="211"/>
      <c r="F75" s="211"/>
      <c r="G75" s="211"/>
      <c r="H75" s="211"/>
      <c r="I75" s="211"/>
      <c r="J75" s="211"/>
      <c r="K75" s="211"/>
      <c r="L75" s="211"/>
      <c r="M75" s="211"/>
      <c r="N75" s="211"/>
      <c r="O75" s="211"/>
      <c r="P75" s="211"/>
      <c r="Q75" s="211"/>
      <c r="R75" s="211"/>
      <c r="S75" s="211"/>
      <c r="T75" s="211"/>
      <c r="U75" s="211"/>
      <c r="V75" s="211"/>
      <c r="W75" s="211"/>
    </row>
    <row r="76" spans="1:35" ht="15" customHeight="1" x14ac:dyDescent="0.3">
      <c r="C76" s="197"/>
      <c r="D76" s="211"/>
      <c r="E76" s="211"/>
      <c r="F76" s="211"/>
      <c r="G76" s="211"/>
      <c r="H76" s="211"/>
      <c r="I76" s="211"/>
      <c r="J76" s="211"/>
      <c r="K76" s="211"/>
      <c r="L76" s="211"/>
      <c r="M76" s="211"/>
      <c r="N76" s="211"/>
      <c r="O76" s="211"/>
      <c r="P76" s="211"/>
      <c r="Q76" s="211"/>
      <c r="R76" s="211"/>
      <c r="S76" s="211"/>
      <c r="T76" s="211"/>
      <c r="U76" s="220"/>
      <c r="V76" s="220"/>
      <c r="W76" s="220"/>
    </row>
    <row r="77" spans="1:35" ht="15" customHeight="1" x14ac:dyDescent="0.3">
      <c r="C77" s="197"/>
      <c r="D77" s="211"/>
      <c r="E77" s="211"/>
      <c r="F77" s="211"/>
      <c r="G77" s="211"/>
      <c r="H77" s="211"/>
      <c r="I77" s="211"/>
      <c r="J77" s="211"/>
      <c r="K77" s="211"/>
      <c r="L77" s="211"/>
      <c r="M77" s="211"/>
      <c r="N77" s="211"/>
      <c r="O77" s="211"/>
      <c r="P77" s="211"/>
      <c r="Q77" s="211"/>
      <c r="R77" s="211"/>
      <c r="S77" s="211"/>
      <c r="T77" s="211"/>
      <c r="U77" s="211"/>
      <c r="V77" s="211"/>
      <c r="W77" s="211"/>
    </row>
    <row r="78" spans="1:35" ht="15" customHeight="1" x14ac:dyDescent="0.3">
      <c r="C78" s="197"/>
      <c r="D78" s="211"/>
      <c r="E78" s="45"/>
      <c r="F78" s="211"/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</row>
    <row r="79" spans="1:35" ht="15" customHeight="1" x14ac:dyDescent="0.3">
      <c r="C79" s="197"/>
      <c r="D79" s="211"/>
      <c r="E79" s="211"/>
      <c r="F79" s="211"/>
      <c r="G79" s="211"/>
      <c r="H79" s="211"/>
      <c r="I79" s="211"/>
      <c r="J79" s="211"/>
      <c r="K79" s="211"/>
      <c r="L79" s="211"/>
      <c r="M79" s="211"/>
      <c r="N79" s="211"/>
      <c r="O79" s="211"/>
      <c r="P79" s="211"/>
      <c r="Q79" s="211"/>
      <c r="R79" s="211"/>
      <c r="S79" s="211"/>
      <c r="T79" s="211"/>
      <c r="U79" s="211"/>
      <c r="V79" s="211"/>
      <c r="W79" s="211"/>
    </row>
    <row r="80" spans="1:35" ht="15" customHeight="1" x14ac:dyDescent="0.3">
      <c r="C80" s="197"/>
      <c r="D80" s="211"/>
      <c r="E80" s="211"/>
      <c r="F80" s="211"/>
      <c r="G80" s="211"/>
      <c r="H80" s="211"/>
      <c r="I80" s="211"/>
      <c r="J80" s="211"/>
      <c r="K80" s="211"/>
      <c r="L80" s="211"/>
      <c r="M80" s="211"/>
      <c r="N80" s="211"/>
      <c r="O80" s="211"/>
      <c r="P80" s="211"/>
      <c r="Q80" s="211"/>
      <c r="R80" s="211"/>
      <c r="S80" s="211"/>
      <c r="T80" s="211"/>
      <c r="U80" s="211"/>
      <c r="V80" s="211"/>
      <c r="W80" s="211"/>
    </row>
    <row r="81" spans="3:23" ht="15" customHeight="1" x14ac:dyDescent="0.3">
      <c r="C81" s="197"/>
      <c r="D81" s="211"/>
      <c r="E81" s="211"/>
      <c r="F81" s="211"/>
      <c r="G81" s="211"/>
      <c r="H81" s="211"/>
      <c r="I81" s="211"/>
      <c r="J81" s="211"/>
      <c r="K81" s="211"/>
      <c r="L81" s="211"/>
      <c r="M81" s="211"/>
      <c r="N81" s="211"/>
      <c r="O81" s="211"/>
      <c r="P81" s="211"/>
      <c r="Q81" s="211"/>
      <c r="R81" s="211"/>
      <c r="S81" s="211"/>
      <c r="T81" s="211"/>
      <c r="U81" s="211"/>
      <c r="V81" s="211"/>
      <c r="W81" s="211"/>
    </row>
    <row r="82" spans="3:23" ht="15" customHeight="1" x14ac:dyDescent="0.3">
      <c r="C82" s="197"/>
      <c r="D82" s="211"/>
      <c r="E82" s="211"/>
      <c r="F82" s="211"/>
      <c r="G82" s="211"/>
      <c r="H82" s="211"/>
      <c r="I82" s="211"/>
      <c r="J82" s="211"/>
      <c r="K82" s="211"/>
      <c r="L82" s="21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</row>
    <row r="83" spans="3:23" ht="15" customHeight="1" x14ac:dyDescent="0.3">
      <c r="C83" s="197"/>
      <c r="D83" s="211"/>
      <c r="E83" s="211"/>
      <c r="F83" s="211"/>
      <c r="G83" s="211"/>
      <c r="H83" s="211"/>
      <c r="I83" s="211"/>
      <c r="J83" s="211"/>
      <c r="K83" s="211"/>
      <c r="L83" s="211"/>
      <c r="M83" s="211"/>
      <c r="N83" s="211"/>
      <c r="O83" s="211"/>
      <c r="P83" s="211"/>
      <c r="Q83" s="211"/>
      <c r="R83" s="211"/>
      <c r="S83" s="211"/>
      <c r="T83" s="211"/>
      <c r="U83" s="211"/>
      <c r="V83" s="211"/>
      <c r="W83" s="211"/>
    </row>
    <row r="84" spans="3:23" ht="15" customHeight="1" x14ac:dyDescent="0.3">
      <c r="C84" s="197"/>
      <c r="D84" s="211"/>
      <c r="E84" s="211"/>
      <c r="F84" s="211"/>
      <c r="G84" s="211"/>
      <c r="H84" s="211"/>
      <c r="I84" s="211"/>
      <c r="J84" s="211"/>
      <c r="K84" s="211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</row>
    <row r="85" spans="3:23" ht="15" customHeight="1" x14ac:dyDescent="0.3">
      <c r="C85" s="197"/>
      <c r="D85" s="211"/>
      <c r="E85" s="211"/>
      <c r="F85" s="211"/>
      <c r="G85" s="211"/>
      <c r="H85" s="211"/>
      <c r="I85" s="211"/>
      <c r="J85" s="211"/>
      <c r="K85" s="21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</row>
    <row r="86" spans="3:23" ht="15" customHeight="1" x14ac:dyDescent="0.3">
      <c r="C86" s="197"/>
      <c r="D86" s="211"/>
      <c r="E86" s="211"/>
      <c r="F86" s="211"/>
      <c r="G86" s="211"/>
      <c r="H86" s="211"/>
      <c r="I86" s="211"/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</row>
    <row r="87" spans="3:23" ht="15" customHeight="1" x14ac:dyDescent="0.3">
      <c r="C87" s="197"/>
      <c r="D87" s="211"/>
      <c r="E87" s="211"/>
      <c r="F87" s="211"/>
      <c r="G87" s="211"/>
      <c r="H87" s="211"/>
      <c r="I87" s="211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</row>
    <row r="88" spans="3:23" ht="15" customHeight="1" x14ac:dyDescent="0.3">
      <c r="C88" s="197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</row>
    <row r="89" spans="3:23" ht="15" customHeight="1" x14ac:dyDescent="0.3">
      <c r="C89" s="197"/>
      <c r="D89" s="211"/>
      <c r="E89" s="211"/>
      <c r="F89" s="211"/>
      <c r="G89" s="211"/>
      <c r="H89" s="211"/>
      <c r="I89" s="211"/>
      <c r="J89" s="211"/>
      <c r="K89" s="211"/>
      <c r="L89" s="211"/>
      <c r="M89" s="211"/>
      <c r="N89" s="211"/>
      <c r="O89" s="211"/>
      <c r="P89" s="211"/>
      <c r="Q89" s="211"/>
      <c r="R89" s="211"/>
      <c r="S89" s="211"/>
      <c r="T89" s="211"/>
      <c r="U89" s="211"/>
      <c r="V89" s="211"/>
      <c r="W89" s="211"/>
    </row>
    <row r="90" spans="3:23" ht="15" customHeight="1" x14ac:dyDescent="0.3">
      <c r="C90" s="197"/>
      <c r="D90" s="211"/>
      <c r="E90" s="211"/>
      <c r="F90" s="211"/>
      <c r="G90" s="211"/>
      <c r="H90" s="211"/>
      <c r="I90" s="211"/>
      <c r="J90" s="211"/>
      <c r="K90" s="211"/>
      <c r="L90" s="211"/>
      <c r="M90" s="211"/>
      <c r="N90" s="211"/>
      <c r="O90" s="211"/>
      <c r="P90" s="211"/>
      <c r="Q90" s="211"/>
      <c r="R90" s="211"/>
      <c r="S90" s="211"/>
      <c r="T90" s="211"/>
      <c r="U90" s="211"/>
      <c r="V90" s="211"/>
      <c r="W90" s="211"/>
    </row>
    <row r="91" spans="3:23" ht="15" customHeight="1" x14ac:dyDescent="0.3">
      <c r="C91" s="197"/>
      <c r="D91" s="211"/>
      <c r="E91" s="211"/>
      <c r="F91" s="211"/>
      <c r="G91" s="211"/>
      <c r="H91" s="211"/>
      <c r="I91" s="211"/>
      <c r="J91" s="211"/>
      <c r="K91" s="21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  <c r="W91" s="211"/>
    </row>
    <row r="92" spans="3:23" ht="15" customHeight="1" x14ac:dyDescent="0.3">
      <c r="C92" s="197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</row>
    <row r="93" spans="3:23" ht="15" customHeight="1" x14ac:dyDescent="0.3">
      <c r="C93" s="197"/>
      <c r="D93" s="211"/>
      <c r="E93" s="211"/>
      <c r="F93" s="211"/>
      <c r="G93" s="211"/>
      <c r="H93" s="211"/>
      <c r="I93" s="211"/>
      <c r="J93" s="211"/>
      <c r="K93" s="211"/>
      <c r="L93" s="211"/>
      <c r="M93" s="211"/>
      <c r="N93" s="211"/>
      <c r="O93" s="211"/>
      <c r="P93" s="211"/>
      <c r="Q93" s="211"/>
      <c r="R93" s="211"/>
      <c r="S93" s="211"/>
      <c r="T93" s="211"/>
      <c r="U93" s="211"/>
      <c r="V93" s="211"/>
      <c r="W93" s="211"/>
    </row>
    <row r="94" spans="3:23" ht="15" customHeight="1" x14ac:dyDescent="0.3">
      <c r="C94" s="197"/>
      <c r="D94" s="211"/>
      <c r="E94" s="211"/>
      <c r="F94" s="211"/>
      <c r="G94" s="211"/>
      <c r="H94" s="211"/>
      <c r="I94" s="211"/>
      <c r="J94" s="211"/>
      <c r="K94" s="211"/>
      <c r="L94" s="211"/>
      <c r="M94" s="211"/>
      <c r="N94" s="211"/>
      <c r="O94" s="211"/>
      <c r="P94" s="211"/>
      <c r="Q94" s="211"/>
      <c r="R94" s="211"/>
      <c r="S94" s="211"/>
      <c r="T94" s="211"/>
      <c r="U94" s="211"/>
      <c r="V94" s="211"/>
      <c r="W94" s="211"/>
    </row>
    <row r="95" spans="3:23" ht="15" customHeight="1" x14ac:dyDescent="0.3">
      <c r="C95" s="197"/>
      <c r="D95" s="211"/>
      <c r="E95" s="211"/>
      <c r="F95" s="211"/>
      <c r="G95" s="211"/>
      <c r="H95" s="211"/>
      <c r="I95" s="211"/>
      <c r="J95" s="211"/>
      <c r="K95" s="21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  <c r="W95" s="211"/>
    </row>
    <row r="96" spans="3:23" ht="15" customHeight="1" x14ac:dyDescent="0.3">
      <c r="C96" s="197"/>
      <c r="D96" s="211"/>
      <c r="E96" s="211"/>
      <c r="F96" s="211"/>
      <c r="G96" s="211"/>
      <c r="H96" s="211"/>
      <c r="I96" s="211"/>
      <c r="J96" s="211"/>
      <c r="K96" s="21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  <c r="W96" s="211"/>
    </row>
    <row r="97" spans="3:23" ht="15" customHeight="1" x14ac:dyDescent="0.3">
      <c r="C97" s="197"/>
      <c r="D97" s="211"/>
      <c r="E97" s="211"/>
      <c r="F97" s="211"/>
      <c r="G97" s="211"/>
      <c r="H97" s="211"/>
      <c r="I97" s="211"/>
      <c r="J97" s="211"/>
      <c r="K97" s="21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  <c r="W97" s="211"/>
    </row>
    <row r="98" spans="3:23" ht="15" customHeight="1" x14ac:dyDescent="0.3">
      <c r="C98" s="197"/>
      <c r="D98" s="211"/>
      <c r="E98" s="211"/>
      <c r="F98" s="211"/>
      <c r="G98" s="211"/>
      <c r="H98" s="211"/>
      <c r="I98" s="211"/>
      <c r="J98" s="211"/>
      <c r="K98" s="21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  <c r="W98" s="211"/>
    </row>
    <row r="99" spans="3:23" ht="15" customHeight="1" x14ac:dyDescent="0.3">
      <c r="C99" s="197"/>
      <c r="D99" s="211"/>
      <c r="E99" s="211"/>
      <c r="F99" s="211"/>
      <c r="G99" s="211"/>
      <c r="H99" s="211"/>
      <c r="I99" s="211"/>
      <c r="J99" s="211"/>
      <c r="K99" s="211"/>
      <c r="L99" s="211"/>
      <c r="M99" s="211"/>
      <c r="N99" s="211"/>
      <c r="O99" s="211"/>
      <c r="P99" s="211"/>
      <c r="Q99" s="211"/>
      <c r="R99" s="211"/>
      <c r="S99" s="211"/>
      <c r="T99" s="211"/>
      <c r="U99" s="211"/>
      <c r="V99" s="211"/>
      <c r="W99" s="211"/>
    </row>
    <row r="100" spans="3:23" ht="15" customHeight="1" x14ac:dyDescent="0.3">
      <c r="C100" s="197"/>
      <c r="D100" s="211"/>
      <c r="E100" s="211"/>
      <c r="F100" s="211"/>
      <c r="G100" s="211"/>
      <c r="H100" s="211"/>
      <c r="I100" s="211"/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  <c r="W100" s="211"/>
    </row>
    <row r="101" spans="3:23" ht="15" customHeight="1" x14ac:dyDescent="0.3">
      <c r="C101" s="197"/>
      <c r="D101" s="211"/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</row>
    <row r="102" spans="3:23" ht="15" customHeight="1" x14ac:dyDescent="0.3">
      <c r="C102" s="197"/>
      <c r="D102" s="211"/>
      <c r="E102" s="211"/>
      <c r="F102" s="211"/>
      <c r="G102" s="211"/>
      <c r="H102" s="211"/>
      <c r="I102" s="211"/>
      <c r="J102" s="211"/>
      <c r="K102" s="21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  <c r="W102" s="211"/>
    </row>
    <row r="103" spans="3:23" ht="15" customHeight="1" x14ac:dyDescent="0.3">
      <c r="C103" s="197"/>
      <c r="D103" s="211"/>
      <c r="E103" s="211"/>
      <c r="F103" s="211"/>
      <c r="G103" s="211"/>
      <c r="H103" s="211"/>
      <c r="I103" s="211"/>
      <c r="J103" s="211"/>
      <c r="K103" s="211"/>
      <c r="L103" s="211"/>
      <c r="M103" s="211"/>
      <c r="N103" s="211"/>
      <c r="O103" s="211"/>
      <c r="P103" s="211"/>
      <c r="Q103" s="211"/>
      <c r="R103" s="211"/>
      <c r="S103" s="211"/>
      <c r="T103" s="211"/>
      <c r="U103" s="211"/>
      <c r="V103" s="211"/>
      <c r="W103" s="211"/>
    </row>
    <row r="104" spans="3:23" ht="15" customHeight="1" x14ac:dyDescent="0.3">
      <c r="C104" s="197"/>
      <c r="D104" s="211"/>
      <c r="E104" s="211"/>
      <c r="F104" s="211"/>
      <c r="G104" s="211"/>
      <c r="H104" s="211"/>
      <c r="I104" s="211"/>
      <c r="J104" s="211"/>
      <c r="K104" s="211"/>
      <c r="L104" s="211"/>
      <c r="M104" s="211"/>
      <c r="N104" s="211"/>
      <c r="O104" s="211"/>
      <c r="P104" s="211"/>
      <c r="Q104" s="211"/>
      <c r="R104" s="211"/>
      <c r="S104" s="211"/>
      <c r="T104" s="211"/>
      <c r="U104" s="211"/>
      <c r="V104" s="211"/>
      <c r="W104" s="211"/>
    </row>
    <row r="105" spans="3:23" ht="15" customHeight="1" x14ac:dyDescent="0.3">
      <c r="C105" s="197"/>
      <c r="D105" s="211"/>
      <c r="E105" s="211"/>
      <c r="F105" s="211"/>
      <c r="G105" s="211"/>
      <c r="H105" s="211"/>
      <c r="I105" s="211"/>
      <c r="J105" s="211"/>
      <c r="K105" s="211"/>
      <c r="L105" s="211"/>
      <c r="M105" s="211"/>
      <c r="N105" s="211"/>
      <c r="O105" s="211"/>
      <c r="P105" s="211"/>
      <c r="Q105" s="211"/>
      <c r="R105" s="211"/>
      <c r="S105" s="211"/>
      <c r="T105" s="211"/>
      <c r="U105" s="211"/>
      <c r="V105" s="211"/>
      <c r="W105" s="211"/>
    </row>
    <row r="106" spans="3:23" ht="15" customHeight="1" x14ac:dyDescent="0.3">
      <c r="C106" s="197"/>
      <c r="D106" s="211"/>
      <c r="E106" s="211"/>
      <c r="F106" s="211"/>
      <c r="G106" s="211"/>
      <c r="H106" s="211"/>
      <c r="I106" s="211"/>
      <c r="J106" s="211"/>
      <c r="K106" s="211"/>
      <c r="L106" s="211"/>
      <c r="M106" s="211"/>
      <c r="N106" s="211"/>
      <c r="O106" s="211"/>
      <c r="P106" s="211"/>
      <c r="Q106" s="211"/>
      <c r="R106" s="211"/>
      <c r="S106" s="211"/>
      <c r="T106" s="211"/>
      <c r="U106" s="211"/>
      <c r="V106" s="211"/>
      <c r="W106" s="211"/>
    </row>
    <row r="107" spans="3:23" ht="15" customHeight="1" x14ac:dyDescent="0.3">
      <c r="C107" s="197"/>
      <c r="D107" s="211"/>
      <c r="E107" s="211"/>
      <c r="F107" s="211"/>
      <c r="G107" s="211"/>
      <c r="H107" s="211"/>
      <c r="I107" s="211"/>
      <c r="J107" s="211"/>
      <c r="K107" s="211"/>
      <c r="L107" s="211"/>
      <c r="M107" s="211"/>
      <c r="N107" s="211"/>
      <c r="O107" s="211"/>
      <c r="P107" s="211"/>
      <c r="Q107" s="211"/>
      <c r="R107" s="211"/>
      <c r="S107" s="211"/>
      <c r="T107" s="211"/>
      <c r="U107" s="211"/>
      <c r="V107" s="211"/>
      <c r="W107" s="211"/>
    </row>
    <row r="108" spans="3:23" ht="15" customHeight="1" x14ac:dyDescent="0.3">
      <c r="C108" s="197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1"/>
      <c r="S108" s="211"/>
      <c r="T108" s="211"/>
      <c r="U108" s="211"/>
      <c r="V108" s="211"/>
      <c r="W108" s="211"/>
    </row>
    <row r="109" spans="3:23" ht="15" customHeight="1" x14ac:dyDescent="0.3">
      <c r="C109" s="197"/>
      <c r="D109" s="211"/>
      <c r="E109" s="211"/>
      <c r="F109" s="211"/>
      <c r="G109" s="211"/>
      <c r="H109" s="211"/>
      <c r="I109" s="211"/>
      <c r="J109" s="211"/>
      <c r="K109" s="211"/>
      <c r="L109" s="211"/>
      <c r="M109" s="211"/>
      <c r="N109" s="211"/>
      <c r="O109" s="211"/>
      <c r="P109" s="211"/>
      <c r="Q109" s="211"/>
      <c r="R109" s="211"/>
      <c r="S109" s="211"/>
      <c r="T109" s="211"/>
      <c r="U109" s="211"/>
      <c r="V109" s="211"/>
      <c r="W109" s="211"/>
    </row>
    <row r="110" spans="3:23" ht="15" customHeight="1" x14ac:dyDescent="0.3">
      <c r="C110" s="197"/>
      <c r="D110" s="211"/>
      <c r="E110" s="211"/>
      <c r="F110" s="211"/>
      <c r="G110" s="211"/>
      <c r="H110" s="211"/>
      <c r="I110" s="211"/>
      <c r="J110" s="211"/>
      <c r="K110" s="211"/>
      <c r="L110" s="211"/>
      <c r="M110" s="211"/>
      <c r="N110" s="211"/>
      <c r="O110" s="211"/>
      <c r="P110" s="211"/>
      <c r="Q110" s="211"/>
      <c r="R110" s="211"/>
      <c r="S110" s="211"/>
      <c r="T110" s="211"/>
      <c r="U110" s="211"/>
      <c r="V110" s="211"/>
      <c r="W110" s="211"/>
    </row>
    <row r="111" spans="3:23" ht="15" customHeight="1" x14ac:dyDescent="0.3">
      <c r="C111" s="197"/>
      <c r="D111" s="211"/>
      <c r="E111" s="211"/>
      <c r="F111" s="211"/>
      <c r="G111" s="211"/>
      <c r="H111" s="211"/>
      <c r="I111" s="211"/>
      <c r="J111" s="211"/>
      <c r="K111" s="211"/>
      <c r="L111" s="211"/>
      <c r="M111" s="211"/>
      <c r="N111" s="211"/>
      <c r="O111" s="211"/>
      <c r="P111" s="211"/>
      <c r="Q111" s="211"/>
      <c r="R111" s="211"/>
      <c r="S111" s="211"/>
      <c r="T111" s="211"/>
      <c r="U111" s="211"/>
      <c r="V111" s="211"/>
      <c r="W111" s="211"/>
    </row>
    <row r="112" spans="3:23" ht="15" customHeight="1" x14ac:dyDescent="0.3">
      <c r="C112" s="197"/>
      <c r="D112" s="211"/>
      <c r="E112" s="211"/>
      <c r="F112" s="211"/>
      <c r="G112" s="211"/>
      <c r="H112" s="211"/>
      <c r="I112" s="211"/>
      <c r="J112" s="211"/>
      <c r="K112" s="211"/>
      <c r="L112" s="211"/>
      <c r="M112" s="211"/>
      <c r="N112" s="211"/>
      <c r="O112" s="211"/>
      <c r="P112" s="211"/>
      <c r="Q112" s="211"/>
      <c r="R112" s="211"/>
      <c r="S112" s="211"/>
      <c r="T112" s="211"/>
      <c r="U112" s="211"/>
      <c r="V112" s="211"/>
      <c r="W112" s="211"/>
    </row>
    <row r="113" spans="3:23" ht="15" customHeight="1" x14ac:dyDescent="0.3">
      <c r="C113" s="197"/>
      <c r="D113" s="211"/>
      <c r="E113" s="211"/>
      <c r="F113" s="211"/>
      <c r="G113" s="211"/>
      <c r="H113" s="211"/>
      <c r="I113" s="211"/>
      <c r="J113" s="211"/>
      <c r="K113" s="211"/>
      <c r="L113" s="211"/>
      <c r="M113" s="211"/>
      <c r="N113" s="211"/>
      <c r="O113" s="211"/>
      <c r="P113" s="211"/>
      <c r="Q113" s="211"/>
      <c r="R113" s="211"/>
      <c r="S113" s="211"/>
      <c r="T113" s="211"/>
      <c r="U113" s="211"/>
      <c r="V113" s="211"/>
      <c r="W113" s="211"/>
    </row>
    <row r="114" spans="3:23" ht="15" customHeight="1" x14ac:dyDescent="0.3">
      <c r="C114" s="197"/>
      <c r="D114" s="211"/>
      <c r="E114" s="211"/>
      <c r="F114" s="211"/>
      <c r="G114" s="211"/>
      <c r="H114" s="211"/>
      <c r="I114" s="211"/>
      <c r="J114" s="211"/>
      <c r="K114" s="211"/>
      <c r="L114" s="211"/>
      <c r="M114" s="211"/>
      <c r="N114" s="211"/>
      <c r="O114" s="211"/>
      <c r="P114" s="211"/>
      <c r="Q114" s="211"/>
      <c r="R114" s="211"/>
      <c r="S114" s="211"/>
      <c r="T114" s="211"/>
      <c r="U114" s="211"/>
      <c r="V114" s="211"/>
      <c r="W114" s="211"/>
    </row>
    <row r="115" spans="3:23" ht="15" customHeight="1" x14ac:dyDescent="0.3">
      <c r="C115" s="197"/>
      <c r="D115" s="211"/>
      <c r="E115" s="211"/>
      <c r="F115" s="211"/>
      <c r="G115" s="211"/>
      <c r="H115" s="211"/>
      <c r="I115" s="211"/>
      <c r="J115" s="211"/>
      <c r="K115" s="211"/>
      <c r="L115" s="211"/>
      <c r="M115" s="211"/>
      <c r="N115" s="211"/>
      <c r="O115" s="211"/>
      <c r="P115" s="211"/>
      <c r="Q115" s="211"/>
      <c r="R115" s="211"/>
      <c r="S115" s="211"/>
      <c r="T115" s="211"/>
      <c r="U115" s="211"/>
      <c r="V115" s="211"/>
      <c r="W115" s="211"/>
    </row>
    <row r="116" spans="3:23" ht="15" customHeight="1" x14ac:dyDescent="0.3">
      <c r="C116" s="197"/>
      <c r="D116" s="211"/>
      <c r="E116" s="211"/>
      <c r="F116" s="211"/>
      <c r="G116" s="211"/>
      <c r="H116" s="211"/>
      <c r="I116" s="211"/>
      <c r="J116" s="211"/>
      <c r="K116" s="211"/>
      <c r="L116" s="211"/>
      <c r="M116" s="211"/>
      <c r="N116" s="211"/>
      <c r="O116" s="211"/>
      <c r="P116" s="211"/>
      <c r="Q116" s="211"/>
      <c r="R116" s="211"/>
      <c r="S116" s="211"/>
      <c r="T116" s="211"/>
      <c r="U116" s="211"/>
      <c r="V116" s="211"/>
      <c r="W116" s="211"/>
    </row>
    <row r="117" spans="3:23" ht="15" customHeight="1" x14ac:dyDescent="0.3">
      <c r="C117" s="197"/>
      <c r="D117" s="211"/>
      <c r="E117" s="211"/>
      <c r="F117" s="211"/>
      <c r="G117" s="211"/>
      <c r="H117" s="211"/>
      <c r="I117" s="211"/>
      <c r="J117" s="211"/>
      <c r="K117" s="211"/>
      <c r="L117" s="211"/>
      <c r="M117" s="211"/>
      <c r="N117" s="211"/>
      <c r="O117" s="211"/>
      <c r="P117" s="211"/>
      <c r="Q117" s="211"/>
      <c r="R117" s="211"/>
      <c r="S117" s="211"/>
      <c r="T117" s="211"/>
      <c r="U117" s="211"/>
      <c r="V117" s="211"/>
      <c r="W117" s="211"/>
    </row>
    <row r="118" spans="3:23" ht="15" customHeight="1" x14ac:dyDescent="0.3">
      <c r="C118" s="197"/>
      <c r="D118" s="211"/>
      <c r="E118" s="211"/>
      <c r="F118" s="211"/>
      <c r="G118" s="211"/>
      <c r="H118" s="211"/>
      <c r="I118" s="211"/>
      <c r="J118" s="211"/>
      <c r="K118" s="211"/>
      <c r="L118" s="211"/>
      <c r="M118" s="211"/>
      <c r="N118" s="211"/>
      <c r="O118" s="211"/>
      <c r="P118" s="211"/>
      <c r="Q118" s="211"/>
      <c r="R118" s="211"/>
      <c r="S118" s="211"/>
      <c r="T118" s="211"/>
      <c r="U118" s="211"/>
      <c r="V118" s="211"/>
      <c r="W118" s="211"/>
    </row>
    <row r="119" spans="3:23" ht="15" customHeight="1" x14ac:dyDescent="0.3">
      <c r="C119" s="197"/>
      <c r="D119" s="211"/>
      <c r="E119" s="211"/>
      <c r="F119" s="211"/>
      <c r="G119" s="211"/>
      <c r="H119" s="211"/>
      <c r="I119" s="211"/>
      <c r="J119" s="211"/>
      <c r="K119" s="211"/>
      <c r="L119" s="211"/>
      <c r="M119" s="211"/>
      <c r="N119" s="211"/>
      <c r="O119" s="211"/>
      <c r="P119" s="211"/>
      <c r="Q119" s="211"/>
      <c r="R119" s="211"/>
      <c r="S119" s="211"/>
      <c r="T119" s="211"/>
      <c r="U119" s="211"/>
      <c r="V119" s="211"/>
      <c r="W119" s="211"/>
    </row>
    <row r="120" spans="3:23" ht="15" customHeight="1" x14ac:dyDescent="0.3">
      <c r="C120" s="197"/>
      <c r="D120" s="211"/>
      <c r="E120" s="211"/>
      <c r="F120" s="211"/>
      <c r="G120" s="211"/>
      <c r="H120" s="211"/>
      <c r="I120" s="211"/>
      <c r="J120" s="211"/>
      <c r="K120" s="211"/>
      <c r="L120" s="211"/>
      <c r="M120" s="211"/>
      <c r="N120" s="211"/>
      <c r="O120" s="211"/>
      <c r="P120" s="211"/>
      <c r="Q120" s="211"/>
      <c r="R120" s="211"/>
      <c r="S120" s="211"/>
      <c r="T120" s="211"/>
      <c r="U120" s="211"/>
      <c r="V120" s="211"/>
      <c r="W120" s="211"/>
    </row>
    <row r="121" spans="3:23" x14ac:dyDescent="0.3">
      <c r="C121" s="197"/>
      <c r="D121" s="211"/>
      <c r="E121" s="211"/>
      <c r="F121" s="211"/>
      <c r="G121" s="211"/>
      <c r="H121" s="211"/>
      <c r="I121" s="211"/>
      <c r="J121" s="211"/>
      <c r="K121" s="211"/>
      <c r="L121" s="211"/>
      <c r="M121" s="211"/>
      <c r="N121" s="211"/>
      <c r="O121" s="211"/>
      <c r="P121" s="211"/>
      <c r="Q121" s="211"/>
      <c r="R121" s="211"/>
      <c r="S121" s="211"/>
      <c r="T121" s="211"/>
      <c r="U121" s="211"/>
      <c r="V121" s="211"/>
      <c r="W121" s="211"/>
    </row>
    <row r="122" spans="3:23" x14ac:dyDescent="0.3">
      <c r="C122" s="197"/>
      <c r="D122" s="211"/>
      <c r="E122" s="211"/>
      <c r="F122" s="211"/>
      <c r="G122" s="211"/>
      <c r="H122" s="211"/>
      <c r="I122" s="211"/>
      <c r="J122" s="211"/>
      <c r="K122" s="211"/>
      <c r="L122" s="211"/>
      <c r="M122" s="211"/>
      <c r="N122" s="211"/>
      <c r="O122" s="211"/>
      <c r="P122" s="211"/>
      <c r="Q122" s="211"/>
      <c r="R122" s="211"/>
      <c r="S122" s="211"/>
      <c r="T122" s="211"/>
      <c r="U122" s="211"/>
      <c r="V122" s="211"/>
      <c r="W122" s="211"/>
    </row>
    <row r="123" spans="3:23" x14ac:dyDescent="0.3">
      <c r="C123" s="197"/>
      <c r="D123" s="211"/>
      <c r="E123" s="211"/>
      <c r="F123" s="211"/>
      <c r="G123" s="211"/>
      <c r="H123" s="211"/>
      <c r="I123" s="211"/>
      <c r="J123" s="211"/>
      <c r="K123" s="211"/>
      <c r="L123" s="211"/>
      <c r="M123" s="211"/>
      <c r="N123" s="211"/>
      <c r="O123" s="211"/>
      <c r="P123" s="211"/>
      <c r="Q123" s="211"/>
      <c r="R123" s="211"/>
      <c r="S123" s="211"/>
      <c r="T123" s="211"/>
      <c r="U123" s="211"/>
      <c r="V123" s="211"/>
      <c r="W123" s="211"/>
    </row>
    <row r="124" spans="3:23" x14ac:dyDescent="0.3">
      <c r="C124" s="197"/>
      <c r="D124" s="211"/>
      <c r="E124" s="211"/>
      <c r="F124" s="211"/>
      <c r="G124" s="211"/>
      <c r="H124" s="211"/>
      <c r="I124" s="211"/>
      <c r="J124" s="211"/>
      <c r="K124" s="211"/>
      <c r="L124" s="211"/>
      <c r="M124" s="211"/>
      <c r="N124" s="211"/>
      <c r="O124" s="211"/>
      <c r="P124" s="211"/>
      <c r="Q124" s="211"/>
      <c r="R124" s="211"/>
      <c r="S124" s="211"/>
      <c r="T124" s="211"/>
      <c r="U124" s="211"/>
      <c r="V124" s="211"/>
      <c r="W124" s="211"/>
    </row>
    <row r="125" spans="3:23" x14ac:dyDescent="0.3">
      <c r="C125" s="197"/>
      <c r="D125" s="211"/>
      <c r="E125" s="211"/>
      <c r="F125" s="211"/>
      <c r="G125" s="211"/>
      <c r="H125" s="211"/>
      <c r="I125" s="211"/>
      <c r="J125" s="211"/>
      <c r="K125" s="211"/>
      <c r="L125" s="211"/>
      <c r="M125" s="211"/>
      <c r="N125" s="211"/>
      <c r="O125" s="211"/>
      <c r="P125" s="211"/>
      <c r="Q125" s="211"/>
      <c r="R125" s="211"/>
      <c r="S125" s="211"/>
      <c r="T125" s="211"/>
      <c r="U125" s="211"/>
      <c r="V125" s="211"/>
      <c r="W125" s="211"/>
    </row>
    <row r="126" spans="3:23" x14ac:dyDescent="0.3">
      <c r="C126" s="197"/>
      <c r="D126" s="211"/>
      <c r="E126" s="211"/>
      <c r="F126" s="211"/>
      <c r="G126" s="211"/>
      <c r="H126" s="211"/>
      <c r="I126" s="211"/>
      <c r="J126" s="211"/>
      <c r="K126" s="211"/>
      <c r="L126" s="211"/>
      <c r="M126" s="211"/>
      <c r="N126" s="211"/>
      <c r="O126" s="211"/>
      <c r="P126" s="211"/>
      <c r="Q126" s="211"/>
      <c r="R126" s="211"/>
      <c r="S126" s="211"/>
      <c r="T126" s="211"/>
      <c r="U126" s="211"/>
      <c r="V126" s="211"/>
      <c r="W126" s="211"/>
    </row>
    <row r="127" spans="3:23" x14ac:dyDescent="0.3">
      <c r="C127" s="197"/>
      <c r="D127" s="211"/>
      <c r="E127" s="211"/>
      <c r="F127" s="211"/>
      <c r="G127" s="211"/>
      <c r="H127" s="211"/>
      <c r="I127" s="211"/>
      <c r="J127" s="211"/>
      <c r="K127" s="211"/>
      <c r="L127" s="211"/>
      <c r="M127" s="211"/>
      <c r="N127" s="211"/>
      <c r="O127" s="211"/>
      <c r="P127" s="211"/>
      <c r="Q127" s="211"/>
      <c r="R127" s="211"/>
      <c r="S127" s="211"/>
      <c r="T127" s="211"/>
      <c r="U127" s="211"/>
      <c r="V127" s="211"/>
      <c r="W127" s="211"/>
    </row>
    <row r="128" spans="3:23" x14ac:dyDescent="0.3">
      <c r="C128" s="197"/>
      <c r="D128" s="211"/>
      <c r="E128" s="211"/>
      <c r="F128" s="211"/>
      <c r="G128" s="211"/>
      <c r="H128" s="211"/>
      <c r="I128" s="211"/>
      <c r="J128" s="211"/>
      <c r="K128" s="211"/>
      <c r="L128" s="211"/>
      <c r="M128" s="211"/>
      <c r="N128" s="211"/>
      <c r="O128" s="211"/>
      <c r="P128" s="211"/>
      <c r="Q128" s="211"/>
      <c r="R128" s="211"/>
      <c r="S128" s="211"/>
      <c r="T128" s="211"/>
      <c r="U128" s="211"/>
      <c r="V128" s="211"/>
      <c r="W128" s="211"/>
    </row>
    <row r="129" spans="3:23" x14ac:dyDescent="0.3">
      <c r="C129" s="197"/>
      <c r="D129" s="211"/>
      <c r="E129" s="211"/>
      <c r="F129" s="211"/>
      <c r="G129" s="211"/>
      <c r="H129" s="211"/>
      <c r="I129" s="211"/>
      <c r="J129" s="211"/>
      <c r="K129" s="211"/>
      <c r="L129" s="211"/>
      <c r="M129" s="211"/>
      <c r="N129" s="211"/>
      <c r="O129" s="211"/>
      <c r="P129" s="211"/>
      <c r="Q129" s="211"/>
      <c r="R129" s="211"/>
      <c r="S129" s="211"/>
      <c r="T129" s="211"/>
      <c r="U129" s="211"/>
      <c r="V129" s="211"/>
      <c r="W129" s="211"/>
    </row>
    <row r="130" spans="3:23" x14ac:dyDescent="0.3">
      <c r="C130" s="197"/>
      <c r="D130" s="211"/>
      <c r="E130" s="211"/>
      <c r="F130" s="211"/>
      <c r="G130" s="211"/>
      <c r="H130" s="211"/>
      <c r="I130" s="211"/>
      <c r="J130" s="211"/>
      <c r="K130" s="211"/>
      <c r="L130" s="211"/>
      <c r="M130" s="211"/>
      <c r="N130" s="211"/>
      <c r="O130" s="211"/>
      <c r="P130" s="211"/>
      <c r="Q130" s="211"/>
      <c r="R130" s="211"/>
      <c r="S130" s="211"/>
      <c r="T130" s="211"/>
      <c r="U130" s="211"/>
      <c r="V130" s="211"/>
      <c r="W130" s="211"/>
    </row>
    <row r="131" spans="3:23" x14ac:dyDescent="0.3">
      <c r="C131" s="197"/>
      <c r="D131" s="211"/>
      <c r="E131" s="211"/>
      <c r="F131" s="211"/>
      <c r="G131" s="211"/>
      <c r="H131" s="211"/>
      <c r="I131" s="211"/>
      <c r="J131" s="211"/>
      <c r="K131" s="211"/>
      <c r="L131" s="211"/>
      <c r="M131" s="211"/>
      <c r="N131" s="211"/>
      <c r="O131" s="211"/>
      <c r="P131" s="211"/>
      <c r="Q131" s="211"/>
      <c r="R131" s="211"/>
      <c r="S131" s="211"/>
      <c r="T131" s="211"/>
      <c r="U131" s="211"/>
      <c r="V131" s="211"/>
      <c r="W131" s="211"/>
    </row>
    <row r="132" spans="3:23" x14ac:dyDescent="0.3">
      <c r="C132" s="197"/>
      <c r="D132" s="211"/>
      <c r="E132" s="211"/>
      <c r="F132" s="211"/>
      <c r="G132" s="211"/>
      <c r="H132" s="211"/>
      <c r="I132" s="211"/>
      <c r="J132" s="211"/>
      <c r="K132" s="211"/>
      <c r="L132" s="211"/>
      <c r="M132" s="211"/>
      <c r="N132" s="211"/>
      <c r="O132" s="211"/>
      <c r="P132" s="211"/>
      <c r="Q132" s="211"/>
      <c r="R132" s="211"/>
      <c r="S132" s="211"/>
      <c r="T132" s="211"/>
      <c r="U132" s="211"/>
      <c r="V132" s="211"/>
      <c r="W132" s="211"/>
    </row>
    <row r="133" spans="3:23" x14ac:dyDescent="0.3">
      <c r="C133" s="197"/>
      <c r="D133" s="211"/>
      <c r="E133" s="211"/>
      <c r="F133" s="211"/>
      <c r="G133" s="211"/>
      <c r="H133" s="211"/>
      <c r="I133" s="211"/>
      <c r="J133" s="211"/>
      <c r="K133" s="211"/>
      <c r="L133" s="211"/>
      <c r="M133" s="211"/>
      <c r="N133" s="211"/>
      <c r="O133" s="211"/>
      <c r="P133" s="211"/>
      <c r="Q133" s="211"/>
      <c r="R133" s="211"/>
      <c r="S133" s="211"/>
      <c r="T133" s="211"/>
      <c r="U133" s="211"/>
      <c r="V133" s="211"/>
      <c r="W133" s="211"/>
    </row>
    <row r="134" spans="3:23" x14ac:dyDescent="0.3">
      <c r="C134" s="197"/>
      <c r="D134" s="211"/>
      <c r="E134" s="211"/>
      <c r="F134" s="211"/>
      <c r="G134" s="211"/>
      <c r="H134" s="211"/>
      <c r="I134" s="211"/>
      <c r="J134" s="211"/>
      <c r="K134" s="211"/>
      <c r="L134" s="211"/>
      <c r="M134" s="211"/>
      <c r="N134" s="211"/>
      <c r="O134" s="211"/>
      <c r="P134" s="211"/>
      <c r="Q134" s="211"/>
      <c r="R134" s="211"/>
      <c r="S134" s="211"/>
      <c r="T134" s="211"/>
      <c r="U134" s="211"/>
      <c r="V134" s="211"/>
      <c r="W134" s="211"/>
    </row>
    <row r="135" spans="3:23" x14ac:dyDescent="0.3">
      <c r="C135" s="197"/>
      <c r="D135" s="211"/>
      <c r="E135" s="211"/>
      <c r="F135" s="211"/>
      <c r="G135" s="211"/>
      <c r="H135" s="211"/>
      <c r="I135" s="211"/>
      <c r="J135" s="211"/>
      <c r="K135" s="211"/>
      <c r="L135" s="211"/>
      <c r="M135" s="211"/>
      <c r="N135" s="211"/>
      <c r="O135" s="211"/>
      <c r="P135" s="211"/>
      <c r="Q135" s="211"/>
      <c r="R135" s="211"/>
      <c r="S135" s="211"/>
      <c r="T135" s="211"/>
      <c r="U135" s="211"/>
      <c r="V135" s="211"/>
      <c r="W135" s="211"/>
    </row>
    <row r="136" spans="3:23" x14ac:dyDescent="0.3">
      <c r="C136" s="197"/>
      <c r="D136" s="211"/>
      <c r="E136" s="211"/>
      <c r="F136" s="211"/>
      <c r="G136" s="211"/>
      <c r="H136" s="211"/>
      <c r="I136" s="211"/>
      <c r="J136" s="211"/>
      <c r="K136" s="211"/>
      <c r="L136" s="211"/>
      <c r="M136" s="211"/>
      <c r="N136" s="211"/>
      <c r="O136" s="211"/>
      <c r="P136" s="211"/>
      <c r="Q136" s="211"/>
      <c r="R136" s="211"/>
      <c r="S136" s="211"/>
      <c r="T136" s="211"/>
      <c r="U136" s="211"/>
      <c r="V136" s="211"/>
      <c r="W136" s="211"/>
    </row>
    <row r="137" spans="3:23" x14ac:dyDescent="0.3">
      <c r="C137" s="197"/>
      <c r="D137" s="211"/>
      <c r="E137" s="211"/>
      <c r="F137" s="211"/>
      <c r="G137" s="211"/>
      <c r="H137" s="211"/>
      <c r="I137" s="211"/>
      <c r="J137" s="211"/>
      <c r="K137" s="211"/>
      <c r="L137" s="211"/>
      <c r="M137" s="211"/>
      <c r="N137" s="211"/>
      <c r="O137" s="211"/>
      <c r="P137" s="211"/>
      <c r="Q137" s="211"/>
      <c r="R137" s="211"/>
      <c r="S137" s="211"/>
      <c r="T137" s="211"/>
      <c r="U137" s="211"/>
      <c r="V137" s="211"/>
      <c r="W137" s="211"/>
    </row>
    <row r="138" spans="3:23" x14ac:dyDescent="0.3">
      <c r="C138" s="197"/>
      <c r="D138" s="211"/>
      <c r="E138" s="211"/>
      <c r="F138" s="211"/>
      <c r="G138" s="211"/>
      <c r="H138" s="211"/>
      <c r="I138" s="211"/>
      <c r="J138" s="211"/>
      <c r="K138" s="211"/>
      <c r="L138" s="211"/>
      <c r="M138" s="211"/>
      <c r="N138" s="211"/>
      <c r="O138" s="211"/>
      <c r="P138" s="211"/>
      <c r="Q138" s="211"/>
      <c r="R138" s="211"/>
      <c r="S138" s="211"/>
      <c r="T138" s="211"/>
      <c r="U138" s="211"/>
      <c r="V138" s="211"/>
      <c r="W138" s="211"/>
    </row>
    <row r="139" spans="3:23" x14ac:dyDescent="0.3">
      <c r="C139" s="197"/>
      <c r="D139" s="211"/>
      <c r="E139" s="211"/>
      <c r="F139" s="211"/>
      <c r="G139" s="211"/>
      <c r="H139" s="211"/>
      <c r="I139" s="211"/>
      <c r="J139" s="211"/>
      <c r="K139" s="211"/>
      <c r="L139" s="211"/>
      <c r="M139" s="211"/>
      <c r="N139" s="211"/>
      <c r="O139" s="211"/>
      <c r="P139" s="211"/>
      <c r="Q139" s="211"/>
      <c r="R139" s="211"/>
      <c r="S139" s="211"/>
      <c r="T139" s="211"/>
      <c r="U139" s="211"/>
      <c r="V139" s="211"/>
      <c r="W139" s="211"/>
    </row>
    <row r="140" spans="3:23" x14ac:dyDescent="0.3">
      <c r="C140" s="197"/>
      <c r="D140" s="211"/>
      <c r="E140" s="211"/>
      <c r="F140" s="211"/>
      <c r="G140" s="211"/>
      <c r="H140" s="211"/>
      <c r="I140" s="211"/>
      <c r="J140" s="211"/>
      <c r="K140" s="211"/>
      <c r="L140" s="211"/>
      <c r="M140" s="211"/>
      <c r="N140" s="211"/>
      <c r="O140" s="211"/>
      <c r="P140" s="211"/>
      <c r="Q140" s="211"/>
      <c r="R140" s="211"/>
      <c r="S140" s="211"/>
      <c r="T140" s="211"/>
      <c r="U140" s="211"/>
      <c r="V140" s="211"/>
      <c r="W140" s="211"/>
    </row>
    <row r="141" spans="3:23" x14ac:dyDescent="0.3">
      <c r="C141" s="197"/>
      <c r="D141" s="211"/>
      <c r="E141" s="211"/>
      <c r="F141" s="211"/>
      <c r="G141" s="211"/>
      <c r="H141" s="211"/>
      <c r="I141" s="211"/>
      <c r="J141" s="211"/>
      <c r="K141" s="211"/>
      <c r="L141" s="211"/>
      <c r="M141" s="211"/>
      <c r="N141" s="211"/>
      <c r="O141" s="211"/>
      <c r="P141" s="211"/>
      <c r="Q141" s="211"/>
      <c r="R141" s="211"/>
      <c r="S141" s="211"/>
      <c r="T141" s="211"/>
      <c r="U141" s="211"/>
      <c r="V141" s="211"/>
      <c r="W141" s="211"/>
    </row>
    <row r="142" spans="3:23" x14ac:dyDescent="0.3">
      <c r="C142" s="197"/>
      <c r="D142" s="211"/>
      <c r="E142" s="211"/>
      <c r="F142" s="211"/>
      <c r="G142" s="211"/>
      <c r="H142" s="211"/>
      <c r="I142" s="211"/>
      <c r="J142" s="211"/>
      <c r="K142" s="211"/>
      <c r="L142" s="211"/>
      <c r="M142" s="211"/>
      <c r="N142" s="211"/>
      <c r="O142" s="211"/>
      <c r="P142" s="211"/>
      <c r="Q142" s="211"/>
      <c r="R142" s="211"/>
      <c r="S142" s="211"/>
      <c r="T142" s="211"/>
      <c r="U142" s="211"/>
      <c r="V142" s="211"/>
      <c r="W142" s="211"/>
    </row>
    <row r="143" spans="3:23" x14ac:dyDescent="0.3">
      <c r="C143" s="197"/>
      <c r="D143" s="211"/>
      <c r="E143" s="211"/>
      <c r="F143" s="211"/>
      <c r="G143" s="211"/>
      <c r="H143" s="211"/>
      <c r="I143" s="211"/>
      <c r="J143" s="211"/>
      <c r="K143" s="211"/>
      <c r="L143" s="211"/>
      <c r="M143" s="211"/>
      <c r="N143" s="211"/>
      <c r="O143" s="211"/>
      <c r="P143" s="211"/>
      <c r="Q143" s="211"/>
      <c r="R143" s="211"/>
      <c r="S143" s="211"/>
      <c r="T143" s="211"/>
      <c r="U143" s="211"/>
      <c r="V143" s="211"/>
      <c r="W143" s="211"/>
    </row>
    <row r="144" spans="3:23" x14ac:dyDescent="0.3">
      <c r="C144" s="197"/>
      <c r="D144" s="211"/>
      <c r="E144" s="211"/>
      <c r="F144" s="211"/>
      <c r="G144" s="211"/>
      <c r="H144" s="211"/>
      <c r="I144" s="211"/>
      <c r="J144" s="211"/>
      <c r="K144" s="211"/>
      <c r="L144" s="211"/>
      <c r="M144" s="211"/>
      <c r="N144" s="211"/>
      <c r="O144" s="211"/>
      <c r="P144" s="211"/>
      <c r="Q144" s="211"/>
      <c r="R144" s="211"/>
      <c r="S144" s="211"/>
      <c r="T144" s="211"/>
      <c r="U144" s="211"/>
      <c r="V144" s="211"/>
      <c r="W144" s="211"/>
    </row>
    <row r="145" spans="3:23" x14ac:dyDescent="0.3">
      <c r="C145" s="197"/>
      <c r="D145" s="211"/>
      <c r="E145" s="211"/>
      <c r="F145" s="211"/>
      <c r="G145" s="211"/>
      <c r="H145" s="211"/>
      <c r="I145" s="211"/>
      <c r="J145" s="211"/>
      <c r="K145" s="211"/>
      <c r="L145" s="211"/>
      <c r="M145" s="211"/>
      <c r="N145" s="211"/>
      <c r="O145" s="211"/>
      <c r="P145" s="211"/>
      <c r="Q145" s="211"/>
      <c r="R145" s="211"/>
      <c r="S145" s="211"/>
      <c r="T145" s="211"/>
      <c r="U145" s="211"/>
      <c r="V145" s="211"/>
      <c r="W145" s="211"/>
    </row>
    <row r="146" spans="3:23" x14ac:dyDescent="0.3">
      <c r="C146" s="197"/>
      <c r="D146" s="211"/>
      <c r="E146" s="211"/>
      <c r="F146" s="211"/>
      <c r="G146" s="211"/>
      <c r="H146" s="211"/>
      <c r="I146" s="211"/>
      <c r="J146" s="211"/>
      <c r="K146" s="211"/>
      <c r="L146" s="211"/>
      <c r="M146" s="211"/>
      <c r="N146" s="211"/>
      <c r="O146" s="211"/>
      <c r="P146" s="211"/>
      <c r="Q146" s="211"/>
      <c r="R146" s="211"/>
      <c r="S146" s="211"/>
      <c r="T146" s="211"/>
      <c r="U146" s="211"/>
      <c r="V146" s="211"/>
      <c r="W146" s="211"/>
    </row>
    <row r="147" spans="3:23" x14ac:dyDescent="0.3">
      <c r="C147" s="197"/>
      <c r="D147" s="211"/>
      <c r="E147" s="211"/>
      <c r="F147" s="211"/>
      <c r="G147" s="211"/>
      <c r="H147" s="211"/>
      <c r="I147" s="211"/>
      <c r="J147" s="211"/>
      <c r="K147" s="211"/>
      <c r="L147" s="211"/>
      <c r="M147" s="211"/>
      <c r="N147" s="211"/>
      <c r="O147" s="211"/>
      <c r="P147" s="211"/>
      <c r="Q147" s="211"/>
      <c r="R147" s="211"/>
      <c r="S147" s="211"/>
      <c r="T147" s="211"/>
      <c r="U147" s="211"/>
      <c r="V147" s="211"/>
      <c r="W147" s="211"/>
    </row>
    <row r="148" spans="3:23" x14ac:dyDescent="0.3">
      <c r="C148" s="197"/>
      <c r="D148" s="211"/>
      <c r="E148" s="211"/>
      <c r="F148" s="211"/>
      <c r="G148" s="211"/>
      <c r="H148" s="211"/>
      <c r="I148" s="211"/>
      <c r="J148" s="211"/>
      <c r="K148" s="211"/>
      <c r="L148" s="211"/>
      <c r="M148" s="211"/>
      <c r="N148" s="211"/>
      <c r="O148" s="211"/>
      <c r="P148" s="211"/>
      <c r="Q148" s="211"/>
      <c r="R148" s="211"/>
      <c r="S148" s="211"/>
      <c r="T148" s="211"/>
      <c r="U148" s="211"/>
      <c r="V148" s="211"/>
      <c r="W148" s="211"/>
    </row>
    <row r="149" spans="3:23" x14ac:dyDescent="0.3">
      <c r="C149" s="197"/>
      <c r="D149" s="211"/>
      <c r="E149" s="211"/>
      <c r="F149" s="211"/>
      <c r="G149" s="211"/>
      <c r="H149" s="211"/>
      <c r="I149" s="211"/>
      <c r="J149" s="211"/>
      <c r="K149" s="211"/>
      <c r="L149" s="211"/>
      <c r="M149" s="211"/>
      <c r="N149" s="211"/>
      <c r="O149" s="211"/>
      <c r="P149" s="211"/>
      <c r="Q149" s="211"/>
      <c r="R149" s="211"/>
      <c r="S149" s="211"/>
      <c r="T149" s="211"/>
      <c r="U149" s="211"/>
      <c r="V149" s="211"/>
      <c r="W149" s="211"/>
    </row>
    <row r="150" spans="3:23" x14ac:dyDescent="0.3">
      <c r="C150" s="197"/>
      <c r="D150" s="211"/>
      <c r="E150" s="211"/>
      <c r="F150" s="211"/>
      <c r="G150" s="211"/>
      <c r="H150" s="211"/>
      <c r="I150" s="211"/>
      <c r="J150" s="211"/>
      <c r="K150" s="211"/>
      <c r="L150" s="211"/>
      <c r="M150" s="211"/>
      <c r="N150" s="211"/>
      <c r="O150" s="211"/>
      <c r="P150" s="211"/>
      <c r="Q150" s="211"/>
      <c r="R150" s="211"/>
      <c r="S150" s="211"/>
      <c r="T150" s="211"/>
      <c r="U150" s="211"/>
      <c r="V150" s="211"/>
      <c r="W150" s="211"/>
    </row>
    <row r="151" spans="3:23" x14ac:dyDescent="0.3">
      <c r="C151" s="197"/>
      <c r="D151" s="211"/>
      <c r="E151" s="211"/>
      <c r="F151" s="211"/>
      <c r="G151" s="211"/>
      <c r="H151" s="211"/>
      <c r="I151" s="211"/>
      <c r="J151" s="211"/>
      <c r="K151" s="211"/>
      <c r="L151" s="211"/>
      <c r="M151" s="211"/>
      <c r="N151" s="211"/>
      <c r="O151" s="211"/>
      <c r="P151" s="211"/>
      <c r="Q151" s="211"/>
      <c r="R151" s="211"/>
      <c r="S151" s="211"/>
      <c r="T151" s="211"/>
      <c r="U151" s="211"/>
      <c r="V151" s="211"/>
      <c r="W151" s="211"/>
    </row>
    <row r="152" spans="3:23" x14ac:dyDescent="0.3">
      <c r="C152" s="197"/>
      <c r="D152" s="211"/>
      <c r="E152" s="211"/>
      <c r="F152" s="211"/>
      <c r="G152" s="211"/>
      <c r="H152" s="211"/>
      <c r="I152" s="211"/>
      <c r="J152" s="211"/>
      <c r="K152" s="211"/>
      <c r="L152" s="211"/>
      <c r="M152" s="211"/>
      <c r="N152" s="211"/>
      <c r="O152" s="211"/>
      <c r="P152" s="211"/>
      <c r="Q152" s="211"/>
      <c r="R152" s="211"/>
      <c r="S152" s="211"/>
      <c r="T152" s="211"/>
      <c r="U152" s="211"/>
      <c r="V152" s="211"/>
      <c r="W152" s="211"/>
    </row>
    <row r="153" spans="3:23" x14ac:dyDescent="0.3">
      <c r="C153" s="197"/>
      <c r="D153" s="211"/>
      <c r="E153" s="211"/>
      <c r="F153" s="211"/>
      <c r="G153" s="211"/>
      <c r="H153" s="211"/>
      <c r="I153" s="211"/>
      <c r="J153" s="211"/>
      <c r="K153" s="211"/>
      <c r="L153" s="211"/>
      <c r="M153" s="211"/>
      <c r="N153" s="211"/>
      <c r="O153" s="211"/>
      <c r="P153" s="211"/>
      <c r="Q153" s="211"/>
      <c r="R153" s="211"/>
      <c r="S153" s="211"/>
      <c r="T153" s="211"/>
      <c r="U153" s="211"/>
      <c r="V153" s="211"/>
      <c r="W153" s="211"/>
    </row>
    <row r="154" spans="3:23" x14ac:dyDescent="0.3">
      <c r="C154" s="197"/>
      <c r="D154" s="211"/>
      <c r="E154" s="211"/>
      <c r="F154" s="211"/>
      <c r="G154" s="211"/>
      <c r="H154" s="211"/>
      <c r="I154" s="211"/>
      <c r="J154" s="211"/>
      <c r="K154" s="211"/>
      <c r="L154" s="211"/>
      <c r="M154" s="211"/>
      <c r="N154" s="211"/>
      <c r="O154" s="211"/>
      <c r="P154" s="211"/>
      <c r="Q154" s="211"/>
      <c r="R154" s="211"/>
      <c r="S154" s="211"/>
      <c r="T154" s="211"/>
      <c r="U154" s="211"/>
      <c r="V154" s="211"/>
      <c r="W154" s="211"/>
    </row>
    <row r="155" spans="3:23" x14ac:dyDescent="0.3">
      <c r="C155" s="197"/>
      <c r="D155" s="211"/>
      <c r="E155" s="211"/>
      <c r="F155" s="211"/>
      <c r="G155" s="211"/>
      <c r="H155" s="211"/>
      <c r="I155" s="211"/>
      <c r="J155" s="211"/>
      <c r="K155" s="211"/>
      <c r="L155" s="211"/>
      <c r="M155" s="211"/>
      <c r="N155" s="211"/>
      <c r="O155" s="211"/>
      <c r="P155" s="211"/>
      <c r="Q155" s="211"/>
      <c r="R155" s="211"/>
      <c r="S155" s="211"/>
      <c r="T155" s="211"/>
      <c r="U155" s="211"/>
      <c r="V155" s="211"/>
      <c r="W155" s="211"/>
    </row>
    <row r="156" spans="3:23" x14ac:dyDescent="0.3">
      <c r="C156" s="197"/>
      <c r="D156" s="211"/>
      <c r="E156" s="211"/>
      <c r="F156" s="211"/>
      <c r="G156" s="211"/>
      <c r="H156" s="211"/>
      <c r="I156" s="211"/>
      <c r="J156" s="211"/>
      <c r="K156" s="211"/>
      <c r="L156" s="211"/>
      <c r="M156" s="211"/>
      <c r="N156" s="211"/>
      <c r="O156" s="211"/>
      <c r="P156" s="211"/>
      <c r="Q156" s="211"/>
      <c r="R156" s="211"/>
      <c r="S156" s="211"/>
      <c r="T156" s="211"/>
      <c r="U156" s="211"/>
      <c r="V156" s="211"/>
      <c r="W156" s="211"/>
    </row>
    <row r="157" spans="3:23" x14ac:dyDescent="0.3">
      <c r="C157" s="197"/>
      <c r="D157" s="211"/>
      <c r="E157" s="211"/>
      <c r="F157" s="211"/>
      <c r="G157" s="211"/>
      <c r="H157" s="211"/>
      <c r="I157" s="211"/>
      <c r="J157" s="211"/>
      <c r="K157" s="211"/>
      <c r="L157" s="211"/>
      <c r="M157" s="211"/>
      <c r="N157" s="211"/>
      <c r="O157" s="211"/>
      <c r="P157" s="211"/>
      <c r="Q157" s="211"/>
      <c r="R157" s="211"/>
      <c r="S157" s="211"/>
      <c r="T157" s="211"/>
      <c r="U157" s="211"/>
      <c r="V157" s="211"/>
      <c r="W157" s="211"/>
    </row>
    <row r="158" spans="3:23" x14ac:dyDescent="0.3">
      <c r="C158" s="197"/>
      <c r="D158" s="211"/>
      <c r="E158" s="211"/>
      <c r="F158" s="211"/>
      <c r="G158" s="211"/>
      <c r="H158" s="211"/>
      <c r="I158" s="211"/>
      <c r="J158" s="211"/>
      <c r="K158" s="211"/>
      <c r="L158" s="211"/>
      <c r="M158" s="211"/>
      <c r="N158" s="211"/>
      <c r="O158" s="211"/>
      <c r="P158" s="211"/>
      <c r="Q158" s="211"/>
      <c r="R158" s="211"/>
      <c r="S158" s="211"/>
      <c r="T158" s="211"/>
      <c r="U158" s="211"/>
      <c r="V158" s="211"/>
      <c r="W158" s="211"/>
    </row>
    <row r="159" spans="3:23" x14ac:dyDescent="0.3">
      <c r="C159" s="197"/>
      <c r="D159" s="211"/>
      <c r="E159" s="211"/>
      <c r="F159" s="211"/>
      <c r="G159" s="211"/>
      <c r="H159" s="211"/>
      <c r="I159" s="211"/>
      <c r="J159" s="211"/>
      <c r="K159" s="211"/>
      <c r="L159" s="211"/>
      <c r="M159" s="211"/>
      <c r="N159" s="211"/>
      <c r="O159" s="211"/>
      <c r="P159" s="211"/>
      <c r="Q159" s="211"/>
      <c r="R159" s="211"/>
      <c r="S159" s="211"/>
      <c r="T159" s="211"/>
      <c r="U159" s="211"/>
      <c r="V159" s="211"/>
      <c r="W159" s="211"/>
    </row>
    <row r="160" spans="3:23" x14ac:dyDescent="0.3">
      <c r="C160" s="197"/>
      <c r="D160" s="211"/>
      <c r="E160" s="211"/>
      <c r="F160" s="211"/>
      <c r="G160" s="211"/>
      <c r="H160" s="211"/>
      <c r="I160" s="211"/>
      <c r="J160" s="211"/>
      <c r="K160" s="211"/>
      <c r="L160" s="211"/>
      <c r="M160" s="211"/>
      <c r="N160" s="211"/>
      <c r="O160" s="211"/>
      <c r="P160" s="211"/>
      <c r="Q160" s="211"/>
      <c r="R160" s="211"/>
      <c r="S160" s="211"/>
      <c r="T160" s="211"/>
      <c r="U160" s="211"/>
      <c r="V160" s="211"/>
      <c r="W160" s="211"/>
    </row>
    <row r="161" spans="3:23" x14ac:dyDescent="0.3">
      <c r="C161" s="197"/>
      <c r="D161" s="211"/>
      <c r="E161" s="211"/>
      <c r="F161" s="211"/>
      <c r="G161" s="211"/>
      <c r="H161" s="211"/>
      <c r="I161" s="211"/>
      <c r="J161" s="211"/>
      <c r="K161" s="211"/>
      <c r="L161" s="211"/>
      <c r="M161" s="211"/>
      <c r="N161" s="211"/>
      <c r="O161" s="211"/>
      <c r="P161" s="211"/>
      <c r="Q161" s="211"/>
      <c r="R161" s="211"/>
      <c r="S161" s="211"/>
      <c r="T161" s="211"/>
      <c r="U161" s="211"/>
      <c r="V161" s="211"/>
      <c r="W161" s="211"/>
    </row>
    <row r="162" spans="3:23" x14ac:dyDescent="0.3">
      <c r="C162" s="197"/>
      <c r="D162" s="211"/>
      <c r="E162" s="211"/>
      <c r="F162" s="211"/>
      <c r="G162" s="211"/>
      <c r="H162" s="211"/>
      <c r="I162" s="211"/>
      <c r="J162" s="211"/>
      <c r="K162" s="211"/>
      <c r="L162" s="211"/>
      <c r="M162" s="211"/>
      <c r="N162" s="211"/>
      <c r="O162" s="211"/>
      <c r="P162" s="211"/>
      <c r="Q162" s="211"/>
      <c r="R162" s="211"/>
      <c r="S162" s="211"/>
      <c r="T162" s="211"/>
      <c r="U162" s="211"/>
      <c r="V162" s="211"/>
      <c r="W162" s="211"/>
    </row>
    <row r="163" spans="3:23" x14ac:dyDescent="0.3">
      <c r="C163" s="197"/>
      <c r="D163" s="211"/>
      <c r="E163" s="211"/>
      <c r="F163" s="211"/>
      <c r="G163" s="211"/>
      <c r="H163" s="211"/>
      <c r="I163" s="211"/>
      <c r="J163" s="211"/>
      <c r="K163" s="211"/>
      <c r="L163" s="211"/>
      <c r="M163" s="211"/>
      <c r="N163" s="211"/>
      <c r="O163" s="211"/>
      <c r="P163" s="211"/>
      <c r="Q163" s="211"/>
      <c r="R163" s="211"/>
      <c r="S163" s="211"/>
      <c r="T163" s="211"/>
      <c r="U163" s="211"/>
      <c r="V163" s="211"/>
      <c r="W163" s="211"/>
    </row>
    <row r="164" spans="3:23" x14ac:dyDescent="0.3">
      <c r="C164" s="197"/>
      <c r="D164" s="211"/>
      <c r="E164" s="211"/>
      <c r="F164" s="211"/>
      <c r="G164" s="211"/>
      <c r="H164" s="211"/>
      <c r="I164" s="211"/>
      <c r="J164" s="211"/>
      <c r="K164" s="211"/>
      <c r="L164" s="211"/>
      <c r="M164" s="211"/>
      <c r="N164" s="211"/>
      <c r="O164" s="211"/>
      <c r="P164" s="211"/>
      <c r="Q164" s="211"/>
      <c r="R164" s="211"/>
      <c r="S164" s="211"/>
      <c r="T164" s="211"/>
      <c r="U164" s="211"/>
      <c r="V164" s="211"/>
      <c r="W164" s="211"/>
    </row>
    <row r="165" spans="3:23" x14ac:dyDescent="0.3">
      <c r="C165" s="197"/>
      <c r="D165" s="211"/>
      <c r="E165" s="211"/>
      <c r="F165" s="211"/>
      <c r="G165" s="211"/>
      <c r="H165" s="211"/>
      <c r="I165" s="211"/>
      <c r="J165" s="211"/>
      <c r="K165" s="211"/>
      <c r="L165" s="211"/>
      <c r="M165" s="211"/>
      <c r="N165" s="211"/>
      <c r="O165" s="211"/>
      <c r="P165" s="211"/>
      <c r="Q165" s="211"/>
      <c r="R165" s="211"/>
      <c r="S165" s="211"/>
      <c r="T165" s="211"/>
      <c r="U165" s="211"/>
      <c r="V165" s="211"/>
      <c r="W165" s="211"/>
    </row>
    <row r="166" spans="3:23" x14ac:dyDescent="0.3">
      <c r="C166" s="197"/>
      <c r="D166" s="211"/>
      <c r="E166" s="211"/>
      <c r="F166" s="211"/>
      <c r="G166" s="211"/>
      <c r="H166" s="211"/>
      <c r="I166" s="211"/>
      <c r="J166" s="211"/>
      <c r="K166" s="211"/>
      <c r="L166" s="211"/>
      <c r="M166" s="211"/>
      <c r="N166" s="211"/>
      <c r="O166" s="211"/>
      <c r="P166" s="211"/>
      <c r="Q166" s="211"/>
      <c r="R166" s="211"/>
      <c r="S166" s="211"/>
      <c r="T166" s="211"/>
      <c r="U166" s="211"/>
      <c r="V166" s="211"/>
      <c r="W166" s="211"/>
    </row>
    <row r="167" spans="3:23" x14ac:dyDescent="0.3">
      <c r="C167" s="197"/>
      <c r="D167" s="211"/>
      <c r="E167" s="211"/>
      <c r="F167" s="211"/>
      <c r="G167" s="211"/>
      <c r="H167" s="211"/>
      <c r="I167" s="211"/>
      <c r="J167" s="211"/>
      <c r="K167" s="211"/>
      <c r="L167" s="211"/>
      <c r="M167" s="211"/>
      <c r="N167" s="211"/>
      <c r="O167" s="211"/>
      <c r="P167" s="211"/>
      <c r="Q167" s="211"/>
      <c r="R167" s="211"/>
      <c r="S167" s="211"/>
      <c r="T167" s="211"/>
      <c r="U167" s="211"/>
      <c r="V167" s="211"/>
      <c r="W167" s="211"/>
    </row>
    <row r="168" spans="3:23" x14ac:dyDescent="0.3">
      <c r="C168" s="197"/>
      <c r="D168" s="211"/>
      <c r="E168" s="211"/>
      <c r="F168" s="211"/>
      <c r="G168" s="211"/>
      <c r="H168" s="211"/>
      <c r="I168" s="211"/>
      <c r="J168" s="211"/>
      <c r="K168" s="211"/>
      <c r="L168" s="211"/>
      <c r="M168" s="211"/>
      <c r="N168" s="211"/>
      <c r="O168" s="211"/>
      <c r="P168" s="211"/>
      <c r="Q168" s="211"/>
      <c r="R168" s="211"/>
      <c r="S168" s="211"/>
      <c r="T168" s="211"/>
      <c r="U168" s="211"/>
      <c r="V168" s="211"/>
      <c r="W168" s="211"/>
    </row>
    <row r="169" spans="3:23" x14ac:dyDescent="0.3">
      <c r="C169" s="197"/>
      <c r="D169" s="211"/>
      <c r="E169" s="211"/>
      <c r="F169" s="211"/>
      <c r="G169" s="211"/>
      <c r="H169" s="211"/>
      <c r="I169" s="211"/>
      <c r="J169" s="211"/>
      <c r="K169" s="211"/>
      <c r="L169" s="211"/>
      <c r="M169" s="211"/>
      <c r="N169" s="211"/>
      <c r="O169" s="211"/>
      <c r="P169" s="211"/>
      <c r="Q169" s="211"/>
      <c r="R169" s="211"/>
      <c r="S169" s="211"/>
      <c r="T169" s="211"/>
      <c r="U169" s="211"/>
      <c r="V169" s="211"/>
      <c r="W169" s="211"/>
    </row>
    <row r="170" spans="3:23" x14ac:dyDescent="0.3">
      <c r="C170" s="197"/>
      <c r="D170" s="211"/>
      <c r="E170" s="211"/>
      <c r="F170" s="211"/>
      <c r="G170" s="211"/>
      <c r="H170" s="211"/>
      <c r="I170" s="211"/>
      <c r="J170" s="211"/>
      <c r="K170" s="211"/>
      <c r="L170" s="211"/>
      <c r="M170" s="211"/>
      <c r="N170" s="211"/>
      <c r="O170" s="211"/>
      <c r="P170" s="211"/>
      <c r="Q170" s="211"/>
      <c r="R170" s="211"/>
      <c r="S170" s="211"/>
      <c r="T170" s="211"/>
      <c r="U170" s="211"/>
      <c r="V170" s="211"/>
      <c r="W170" s="211"/>
    </row>
    <row r="171" spans="3:23" x14ac:dyDescent="0.3">
      <c r="C171" s="197"/>
      <c r="D171" s="211"/>
      <c r="E171" s="211"/>
      <c r="F171" s="211"/>
      <c r="G171" s="211"/>
      <c r="H171" s="211"/>
      <c r="I171" s="211"/>
      <c r="J171" s="211"/>
      <c r="K171" s="211"/>
      <c r="L171" s="211"/>
      <c r="M171" s="211"/>
      <c r="N171" s="211"/>
      <c r="O171" s="211"/>
      <c r="P171" s="211"/>
      <c r="Q171" s="211"/>
      <c r="R171" s="211"/>
      <c r="S171" s="211"/>
      <c r="T171" s="211"/>
      <c r="U171" s="211"/>
      <c r="V171" s="211"/>
      <c r="W171" s="211"/>
    </row>
    <row r="172" spans="3:23" x14ac:dyDescent="0.3">
      <c r="C172" s="197"/>
      <c r="D172" s="211"/>
      <c r="E172" s="211"/>
      <c r="F172" s="211"/>
      <c r="G172" s="211"/>
      <c r="H172" s="211"/>
      <c r="I172" s="211"/>
      <c r="J172" s="211"/>
      <c r="K172" s="211"/>
      <c r="L172" s="211"/>
      <c r="M172" s="211"/>
      <c r="N172" s="211"/>
      <c r="O172" s="211"/>
      <c r="P172" s="211"/>
      <c r="Q172" s="211"/>
      <c r="R172" s="211"/>
      <c r="S172" s="211"/>
      <c r="T172" s="211"/>
      <c r="U172" s="211"/>
      <c r="V172" s="211"/>
      <c r="W172" s="211"/>
    </row>
    <row r="173" spans="3:23" x14ac:dyDescent="0.3">
      <c r="C173" s="197"/>
      <c r="D173" s="211"/>
      <c r="E173" s="211"/>
      <c r="F173" s="211"/>
      <c r="G173" s="211"/>
      <c r="H173" s="211"/>
      <c r="I173" s="211"/>
      <c r="J173" s="211"/>
      <c r="K173" s="211"/>
      <c r="L173" s="211"/>
      <c r="M173" s="211"/>
      <c r="N173" s="211"/>
      <c r="O173" s="211"/>
      <c r="P173" s="211"/>
      <c r="Q173" s="211"/>
      <c r="R173" s="211"/>
      <c r="S173" s="211"/>
      <c r="T173" s="211"/>
      <c r="U173" s="211"/>
      <c r="V173" s="211"/>
      <c r="W173" s="211"/>
    </row>
    <row r="174" spans="3:23" x14ac:dyDescent="0.3">
      <c r="C174" s="197"/>
      <c r="D174" s="211"/>
      <c r="E174" s="211"/>
      <c r="F174" s="211"/>
      <c r="G174" s="211"/>
      <c r="H174" s="211"/>
      <c r="I174" s="211"/>
      <c r="J174" s="211"/>
      <c r="K174" s="211"/>
      <c r="L174" s="211"/>
      <c r="M174" s="211"/>
      <c r="N174" s="211"/>
      <c r="O174" s="211"/>
      <c r="P174" s="211"/>
      <c r="Q174" s="211"/>
      <c r="R174" s="211"/>
      <c r="S174" s="211"/>
      <c r="T174" s="211"/>
      <c r="U174" s="211"/>
      <c r="V174" s="211"/>
      <c r="W174" s="211"/>
    </row>
    <row r="175" spans="3:23" x14ac:dyDescent="0.3">
      <c r="C175" s="197"/>
      <c r="D175" s="211"/>
      <c r="E175" s="211"/>
      <c r="F175" s="211"/>
      <c r="G175" s="211"/>
      <c r="H175" s="211"/>
      <c r="I175" s="211"/>
      <c r="J175" s="211"/>
      <c r="K175" s="211"/>
      <c r="L175" s="211"/>
      <c r="M175" s="211"/>
      <c r="N175" s="211"/>
      <c r="O175" s="211"/>
      <c r="P175" s="211"/>
      <c r="Q175" s="211"/>
      <c r="R175" s="211"/>
      <c r="S175" s="211"/>
      <c r="T175" s="211"/>
      <c r="U175" s="211"/>
      <c r="V175" s="211"/>
      <c r="W175" s="211"/>
    </row>
    <row r="176" spans="3:23" x14ac:dyDescent="0.3">
      <c r="C176" s="197"/>
      <c r="D176" s="211"/>
      <c r="E176" s="211"/>
      <c r="F176" s="211"/>
      <c r="G176" s="211"/>
      <c r="H176" s="211"/>
      <c r="I176" s="211"/>
      <c r="J176" s="211"/>
      <c r="K176" s="211"/>
      <c r="L176" s="211"/>
      <c r="M176" s="211"/>
      <c r="N176" s="211"/>
      <c r="O176" s="211"/>
      <c r="P176" s="211"/>
      <c r="Q176" s="211"/>
      <c r="R176" s="211"/>
      <c r="S176" s="211"/>
      <c r="T176" s="211"/>
      <c r="U176" s="211"/>
      <c r="V176" s="211"/>
      <c r="W176" s="211"/>
    </row>
    <row r="177" spans="3:23" x14ac:dyDescent="0.3">
      <c r="C177" s="197"/>
      <c r="D177" s="211"/>
      <c r="E177" s="211"/>
      <c r="F177" s="211"/>
      <c r="G177" s="211"/>
      <c r="H177" s="211"/>
      <c r="I177" s="211"/>
      <c r="J177" s="211"/>
      <c r="K177" s="211"/>
      <c r="L177" s="211"/>
      <c r="M177" s="211"/>
      <c r="N177" s="211"/>
      <c r="O177" s="211"/>
      <c r="P177" s="211"/>
      <c r="Q177" s="211"/>
      <c r="R177" s="211"/>
      <c r="S177" s="211"/>
      <c r="T177" s="211"/>
      <c r="U177" s="211"/>
      <c r="V177" s="211"/>
      <c r="W177" s="211"/>
    </row>
    <row r="178" spans="3:23" x14ac:dyDescent="0.3">
      <c r="C178" s="197"/>
      <c r="D178" s="211"/>
      <c r="E178" s="211"/>
      <c r="F178" s="211"/>
      <c r="G178" s="211"/>
      <c r="H178" s="211"/>
      <c r="I178" s="211"/>
      <c r="J178" s="211"/>
      <c r="K178" s="211"/>
      <c r="L178" s="211"/>
      <c r="M178" s="211"/>
      <c r="N178" s="211"/>
      <c r="O178" s="211"/>
      <c r="P178" s="211"/>
      <c r="Q178" s="211"/>
      <c r="R178" s="211"/>
      <c r="S178" s="211"/>
      <c r="T178" s="211"/>
      <c r="U178" s="211"/>
      <c r="V178" s="211"/>
      <c r="W178" s="211"/>
    </row>
    <row r="179" spans="3:23" x14ac:dyDescent="0.3">
      <c r="C179" s="197"/>
      <c r="D179" s="211"/>
      <c r="E179" s="211"/>
      <c r="F179" s="211"/>
      <c r="G179" s="211"/>
      <c r="H179" s="211"/>
      <c r="I179" s="211"/>
      <c r="J179" s="211"/>
      <c r="K179" s="211"/>
      <c r="L179" s="211"/>
      <c r="M179" s="211"/>
      <c r="N179" s="211"/>
      <c r="O179" s="211"/>
      <c r="P179" s="211"/>
      <c r="Q179" s="211"/>
      <c r="R179" s="211"/>
      <c r="S179" s="211"/>
      <c r="T179" s="211"/>
      <c r="U179" s="211"/>
      <c r="V179" s="211"/>
      <c r="W179" s="211"/>
    </row>
    <row r="180" spans="3:23" x14ac:dyDescent="0.3">
      <c r="C180" s="197"/>
      <c r="D180" s="211"/>
      <c r="E180" s="211"/>
      <c r="F180" s="211"/>
      <c r="G180" s="211"/>
      <c r="H180" s="211"/>
      <c r="I180" s="211"/>
      <c r="J180" s="211"/>
      <c r="K180" s="211"/>
      <c r="L180" s="211"/>
      <c r="M180" s="211"/>
      <c r="N180" s="211"/>
      <c r="O180" s="211"/>
      <c r="P180" s="211"/>
      <c r="Q180" s="211"/>
      <c r="R180" s="211"/>
      <c r="S180" s="211"/>
      <c r="T180" s="211"/>
      <c r="U180" s="211"/>
      <c r="V180" s="211"/>
      <c r="W180" s="211"/>
    </row>
    <row r="181" spans="3:23" x14ac:dyDescent="0.3">
      <c r="C181" s="197"/>
      <c r="D181" s="211"/>
      <c r="E181" s="211"/>
      <c r="F181" s="211"/>
      <c r="G181" s="211"/>
      <c r="H181" s="211"/>
      <c r="I181" s="211"/>
      <c r="J181" s="211"/>
      <c r="K181" s="211"/>
      <c r="L181" s="211"/>
      <c r="M181" s="211"/>
      <c r="N181" s="211"/>
      <c r="O181" s="211"/>
      <c r="P181" s="211"/>
      <c r="Q181" s="211"/>
      <c r="R181" s="211"/>
      <c r="S181" s="211"/>
      <c r="T181" s="211"/>
      <c r="U181" s="211"/>
      <c r="V181" s="211"/>
      <c r="W181" s="211"/>
    </row>
    <row r="182" spans="3:23" x14ac:dyDescent="0.3">
      <c r="C182" s="197"/>
      <c r="D182" s="211"/>
      <c r="E182" s="211"/>
      <c r="F182" s="211"/>
      <c r="G182" s="211"/>
      <c r="H182" s="211"/>
      <c r="I182" s="211"/>
      <c r="J182" s="211"/>
      <c r="K182" s="211"/>
      <c r="L182" s="211"/>
      <c r="M182" s="211"/>
      <c r="N182" s="211"/>
      <c r="O182" s="211"/>
      <c r="P182" s="211"/>
      <c r="Q182" s="211"/>
      <c r="R182" s="211"/>
      <c r="S182" s="211"/>
      <c r="T182" s="211"/>
      <c r="U182" s="211"/>
      <c r="V182" s="211"/>
      <c r="W182" s="211"/>
    </row>
    <row r="183" spans="3:23" x14ac:dyDescent="0.3">
      <c r="C183" s="197"/>
      <c r="D183" s="211"/>
      <c r="E183" s="211"/>
      <c r="F183" s="211"/>
      <c r="G183" s="211"/>
      <c r="H183" s="211"/>
      <c r="I183" s="211"/>
      <c r="J183" s="211"/>
      <c r="K183" s="211"/>
      <c r="L183" s="211"/>
      <c r="M183" s="211"/>
      <c r="N183" s="211"/>
      <c r="O183" s="211"/>
      <c r="P183" s="211"/>
      <c r="Q183" s="211"/>
      <c r="R183" s="211"/>
      <c r="S183" s="211"/>
      <c r="T183" s="211"/>
      <c r="U183" s="211"/>
      <c r="V183" s="211"/>
      <c r="W183" s="211"/>
    </row>
    <row r="184" spans="3:23" x14ac:dyDescent="0.3">
      <c r="C184" s="197"/>
      <c r="D184" s="211"/>
      <c r="E184" s="211"/>
      <c r="F184" s="211"/>
      <c r="G184" s="211"/>
      <c r="H184" s="211"/>
      <c r="I184" s="211"/>
      <c r="J184" s="211"/>
      <c r="K184" s="211"/>
      <c r="L184" s="211"/>
      <c r="M184" s="211"/>
      <c r="N184" s="211"/>
      <c r="O184" s="211"/>
      <c r="P184" s="211"/>
      <c r="Q184" s="211"/>
      <c r="R184" s="211"/>
      <c r="S184" s="211"/>
      <c r="T184" s="211"/>
      <c r="U184" s="211"/>
      <c r="V184" s="211"/>
      <c r="W184" s="211"/>
    </row>
    <row r="185" spans="3:23" x14ac:dyDescent="0.3">
      <c r="C185" s="197"/>
      <c r="D185" s="211"/>
      <c r="E185" s="211"/>
      <c r="F185" s="211"/>
      <c r="G185" s="211"/>
      <c r="H185" s="211"/>
      <c r="I185" s="211"/>
      <c r="J185" s="211"/>
      <c r="K185" s="211"/>
      <c r="L185" s="211"/>
      <c r="M185" s="211"/>
      <c r="N185" s="211"/>
      <c r="O185" s="211"/>
      <c r="P185" s="211"/>
      <c r="Q185" s="211"/>
      <c r="R185" s="211"/>
      <c r="S185" s="211"/>
      <c r="T185" s="211"/>
      <c r="U185" s="211"/>
      <c r="V185" s="211"/>
      <c r="W185" s="211"/>
    </row>
    <row r="186" spans="3:23" x14ac:dyDescent="0.3">
      <c r="C186" s="197"/>
      <c r="D186" s="211"/>
      <c r="E186" s="211"/>
      <c r="F186" s="211"/>
      <c r="G186" s="211"/>
      <c r="H186" s="211"/>
      <c r="I186" s="211"/>
      <c r="J186" s="211"/>
      <c r="K186" s="211"/>
      <c r="L186" s="211"/>
      <c r="M186" s="211"/>
      <c r="N186" s="211"/>
      <c r="O186" s="211"/>
      <c r="P186" s="211"/>
      <c r="Q186" s="211"/>
      <c r="R186" s="211"/>
      <c r="S186" s="211"/>
      <c r="T186" s="211"/>
      <c r="U186" s="211"/>
      <c r="V186" s="211"/>
      <c r="W186" s="211"/>
    </row>
    <row r="187" spans="3:23" x14ac:dyDescent="0.3">
      <c r="C187" s="197"/>
      <c r="D187" s="211"/>
      <c r="E187" s="211"/>
      <c r="F187" s="211"/>
      <c r="G187" s="211"/>
      <c r="H187" s="211"/>
      <c r="I187" s="211"/>
      <c r="J187" s="211"/>
      <c r="K187" s="211"/>
      <c r="L187" s="211"/>
      <c r="M187" s="211"/>
      <c r="N187" s="211"/>
      <c r="O187" s="211"/>
      <c r="P187" s="211"/>
      <c r="Q187" s="211"/>
      <c r="R187" s="211"/>
      <c r="S187" s="211"/>
      <c r="T187" s="211"/>
      <c r="U187" s="211"/>
      <c r="V187" s="211"/>
      <c r="W187" s="211"/>
    </row>
    <row r="188" spans="3:23" x14ac:dyDescent="0.3">
      <c r="C188" s="197"/>
      <c r="D188" s="211"/>
      <c r="E188" s="211"/>
      <c r="F188" s="211"/>
      <c r="G188" s="211"/>
      <c r="H188" s="211"/>
      <c r="I188" s="211"/>
      <c r="J188" s="211"/>
      <c r="K188" s="211"/>
      <c r="L188" s="211"/>
      <c r="M188" s="211"/>
      <c r="N188" s="211"/>
      <c r="O188" s="211"/>
      <c r="P188" s="211"/>
      <c r="Q188" s="211"/>
      <c r="R188" s="211"/>
      <c r="S188" s="211"/>
      <c r="T188" s="211"/>
      <c r="U188" s="211"/>
      <c r="V188" s="211"/>
      <c r="W188" s="211"/>
    </row>
    <row r="189" spans="3:23" x14ac:dyDescent="0.3">
      <c r="C189" s="197"/>
      <c r="D189" s="211"/>
      <c r="E189" s="211"/>
      <c r="F189" s="211"/>
      <c r="G189" s="211"/>
      <c r="H189" s="211"/>
      <c r="I189" s="211"/>
      <c r="J189" s="211"/>
      <c r="K189" s="211"/>
      <c r="L189" s="211"/>
      <c r="M189" s="211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</row>
    <row r="190" spans="3:23" x14ac:dyDescent="0.3">
      <c r="C190" s="197"/>
      <c r="D190" s="211"/>
      <c r="E190" s="211"/>
      <c r="F190" s="211"/>
      <c r="G190" s="211"/>
      <c r="H190" s="211"/>
      <c r="I190" s="211"/>
      <c r="J190" s="211"/>
      <c r="K190" s="211"/>
      <c r="L190" s="211"/>
      <c r="M190" s="211"/>
      <c r="N190" s="211"/>
      <c r="O190" s="211"/>
      <c r="P190" s="211"/>
      <c r="Q190" s="211"/>
      <c r="R190" s="211"/>
      <c r="S190" s="211"/>
      <c r="T190" s="211"/>
      <c r="U190" s="211"/>
      <c r="V190" s="211"/>
      <c r="W190" s="211"/>
    </row>
    <row r="191" spans="3:23" x14ac:dyDescent="0.3">
      <c r="C191" s="197"/>
      <c r="D191" s="211"/>
      <c r="E191" s="211"/>
      <c r="F191" s="211"/>
      <c r="G191" s="211"/>
      <c r="H191" s="211"/>
      <c r="I191" s="211"/>
      <c r="J191" s="211"/>
      <c r="K191" s="211"/>
      <c r="L191" s="211"/>
      <c r="M191" s="211"/>
      <c r="N191" s="211"/>
      <c r="O191" s="211"/>
      <c r="P191" s="211"/>
      <c r="Q191" s="211"/>
      <c r="R191" s="211"/>
      <c r="S191" s="211"/>
      <c r="T191" s="211"/>
      <c r="U191" s="211"/>
      <c r="V191" s="211"/>
      <c r="W191" s="211"/>
    </row>
    <row r="192" spans="3:23" x14ac:dyDescent="0.3">
      <c r="C192" s="197"/>
      <c r="D192" s="211"/>
      <c r="E192" s="211"/>
      <c r="F192" s="211"/>
      <c r="G192" s="211"/>
      <c r="H192" s="211"/>
      <c r="I192" s="211"/>
      <c r="J192" s="211"/>
      <c r="K192" s="211"/>
      <c r="L192" s="211"/>
      <c r="M192" s="211"/>
      <c r="N192" s="211"/>
      <c r="O192" s="211"/>
      <c r="P192" s="211"/>
      <c r="Q192" s="211"/>
      <c r="R192" s="211"/>
      <c r="S192" s="211"/>
      <c r="T192" s="211"/>
      <c r="U192" s="211"/>
      <c r="V192" s="211"/>
      <c r="W192" s="211"/>
    </row>
    <row r="193" spans="3:23" x14ac:dyDescent="0.3">
      <c r="C193" s="197"/>
      <c r="D193" s="211"/>
      <c r="E193" s="211"/>
      <c r="F193" s="211"/>
      <c r="G193" s="211"/>
      <c r="H193" s="211"/>
      <c r="I193" s="211"/>
      <c r="J193" s="211"/>
      <c r="K193" s="211"/>
      <c r="L193" s="211"/>
      <c r="M193" s="211"/>
      <c r="N193" s="211"/>
      <c r="O193" s="211"/>
      <c r="P193" s="211"/>
      <c r="Q193" s="211"/>
      <c r="R193" s="211"/>
      <c r="S193" s="211"/>
      <c r="T193" s="211"/>
      <c r="U193" s="211"/>
      <c r="V193" s="211"/>
      <c r="W193" s="211"/>
    </row>
    <row r="194" spans="3:23" x14ac:dyDescent="0.3">
      <c r="C194" s="197"/>
      <c r="D194" s="211"/>
      <c r="E194" s="211"/>
      <c r="F194" s="211"/>
      <c r="G194" s="211"/>
      <c r="H194" s="211"/>
      <c r="I194" s="211"/>
      <c r="J194" s="211"/>
      <c r="K194" s="211"/>
      <c r="L194" s="211"/>
      <c r="M194" s="211"/>
      <c r="N194" s="211"/>
      <c r="O194" s="211"/>
      <c r="P194" s="211"/>
      <c r="Q194" s="211"/>
      <c r="R194" s="211"/>
      <c r="S194" s="211"/>
      <c r="T194" s="211"/>
      <c r="U194" s="211"/>
      <c r="V194" s="211"/>
      <c r="W194" s="211"/>
    </row>
    <row r="195" spans="3:23" x14ac:dyDescent="0.3">
      <c r="C195" s="197"/>
      <c r="D195" s="211"/>
      <c r="E195" s="211"/>
      <c r="F195" s="211"/>
      <c r="G195" s="211"/>
      <c r="H195" s="211"/>
      <c r="I195" s="211"/>
      <c r="J195" s="211"/>
      <c r="K195" s="211"/>
      <c r="L195" s="211"/>
      <c r="M195" s="211"/>
      <c r="N195" s="211"/>
      <c r="O195" s="211"/>
      <c r="P195" s="211"/>
      <c r="Q195" s="211"/>
      <c r="R195" s="211"/>
      <c r="S195" s="211"/>
      <c r="T195" s="211"/>
      <c r="U195" s="211"/>
      <c r="V195" s="211"/>
      <c r="W195" s="211"/>
    </row>
    <row r="196" spans="3:23" x14ac:dyDescent="0.3">
      <c r="C196" s="197"/>
      <c r="D196" s="211"/>
      <c r="E196" s="211"/>
      <c r="F196" s="211"/>
      <c r="G196" s="211"/>
      <c r="H196" s="211"/>
      <c r="I196" s="211"/>
      <c r="J196" s="211"/>
      <c r="K196" s="211"/>
      <c r="L196" s="211"/>
      <c r="M196" s="211"/>
      <c r="N196" s="211"/>
      <c r="O196" s="211"/>
      <c r="P196" s="211"/>
      <c r="Q196" s="211"/>
      <c r="R196" s="211"/>
      <c r="S196" s="211"/>
      <c r="T196" s="211"/>
      <c r="U196" s="211"/>
      <c r="V196" s="211"/>
      <c r="W196" s="211"/>
    </row>
    <row r="197" spans="3:23" x14ac:dyDescent="0.3">
      <c r="C197" s="197"/>
      <c r="D197" s="211"/>
      <c r="E197" s="211"/>
      <c r="F197" s="211"/>
      <c r="G197" s="211"/>
      <c r="H197" s="211"/>
      <c r="I197" s="211"/>
      <c r="J197" s="211"/>
      <c r="K197" s="211"/>
      <c r="L197" s="211"/>
      <c r="M197" s="211"/>
      <c r="N197" s="211"/>
      <c r="O197" s="211"/>
      <c r="P197" s="211"/>
      <c r="Q197" s="211"/>
      <c r="R197" s="211"/>
      <c r="S197" s="211"/>
      <c r="T197" s="211"/>
      <c r="U197" s="211"/>
      <c r="V197" s="211"/>
      <c r="W197" s="211"/>
    </row>
    <row r="198" spans="3:23" x14ac:dyDescent="0.3">
      <c r="C198" s="197"/>
      <c r="D198" s="211"/>
      <c r="E198" s="211"/>
      <c r="F198" s="211"/>
      <c r="G198" s="211"/>
      <c r="H198" s="211"/>
      <c r="I198" s="211"/>
      <c r="J198" s="211"/>
      <c r="K198" s="211"/>
      <c r="L198" s="211"/>
      <c r="M198" s="211"/>
      <c r="N198" s="211"/>
      <c r="O198" s="211"/>
      <c r="P198" s="211"/>
      <c r="Q198" s="211"/>
      <c r="R198" s="211"/>
      <c r="S198" s="211"/>
      <c r="T198" s="211"/>
      <c r="U198" s="211"/>
      <c r="V198" s="211"/>
      <c r="W198" s="211"/>
    </row>
    <row r="199" spans="3:23" x14ac:dyDescent="0.3">
      <c r="C199" s="197"/>
      <c r="D199" s="211"/>
      <c r="E199" s="211"/>
      <c r="F199" s="211"/>
      <c r="G199" s="211"/>
      <c r="H199" s="211"/>
      <c r="I199" s="211"/>
      <c r="J199" s="211"/>
      <c r="K199" s="211"/>
      <c r="L199" s="211"/>
      <c r="M199" s="211"/>
      <c r="N199" s="211"/>
      <c r="O199" s="211"/>
      <c r="P199" s="211"/>
      <c r="Q199" s="211"/>
      <c r="R199" s="211"/>
      <c r="S199" s="211"/>
      <c r="T199" s="211"/>
      <c r="U199" s="211"/>
      <c r="V199" s="211"/>
      <c r="W199" s="211"/>
    </row>
    <row r="200" spans="3:23" x14ac:dyDescent="0.3">
      <c r="C200" s="197"/>
      <c r="D200" s="211"/>
      <c r="E200" s="211"/>
      <c r="F200" s="211"/>
      <c r="G200" s="211"/>
      <c r="H200" s="211"/>
      <c r="I200" s="211"/>
      <c r="J200" s="211"/>
      <c r="K200" s="211"/>
      <c r="L200" s="211"/>
      <c r="M200" s="211"/>
      <c r="N200" s="211"/>
      <c r="O200" s="211"/>
      <c r="P200" s="211"/>
      <c r="Q200" s="211"/>
      <c r="R200" s="211"/>
      <c r="S200" s="211"/>
      <c r="T200" s="211"/>
      <c r="U200" s="211"/>
      <c r="V200" s="211"/>
      <c r="W200" s="211"/>
    </row>
    <row r="201" spans="3:23" x14ac:dyDescent="0.3">
      <c r="C201" s="197"/>
      <c r="D201" s="211"/>
      <c r="E201" s="211"/>
      <c r="F201" s="211"/>
      <c r="G201" s="211"/>
      <c r="H201" s="211"/>
      <c r="I201" s="211"/>
      <c r="J201" s="211"/>
      <c r="K201" s="211"/>
      <c r="L201" s="211"/>
      <c r="M201" s="211"/>
      <c r="N201" s="211"/>
      <c r="O201" s="211"/>
      <c r="P201" s="211"/>
      <c r="Q201" s="211"/>
      <c r="R201" s="211"/>
      <c r="S201" s="211"/>
      <c r="T201" s="211"/>
      <c r="U201" s="211"/>
      <c r="V201" s="211"/>
      <c r="W201" s="211"/>
    </row>
    <row r="202" spans="3:23" x14ac:dyDescent="0.3">
      <c r="C202" s="197"/>
      <c r="D202" s="211"/>
      <c r="E202" s="211"/>
      <c r="F202" s="211"/>
      <c r="G202" s="211"/>
      <c r="H202" s="211"/>
      <c r="I202" s="211"/>
      <c r="J202" s="211"/>
      <c r="K202" s="211"/>
      <c r="L202" s="211"/>
      <c r="M202" s="211"/>
      <c r="N202" s="211"/>
      <c r="O202" s="211"/>
      <c r="P202" s="211"/>
      <c r="Q202" s="211"/>
      <c r="R202" s="211"/>
      <c r="S202" s="211"/>
      <c r="T202" s="211"/>
      <c r="U202" s="211"/>
      <c r="V202" s="211"/>
      <c r="W202" s="211"/>
    </row>
    <row r="203" spans="3:23" x14ac:dyDescent="0.3">
      <c r="C203" s="197"/>
      <c r="D203" s="211"/>
      <c r="E203" s="211"/>
      <c r="F203" s="211"/>
      <c r="G203" s="211"/>
      <c r="H203" s="211"/>
      <c r="I203" s="211"/>
      <c r="J203" s="211"/>
      <c r="K203" s="211"/>
      <c r="L203" s="211"/>
      <c r="M203" s="211"/>
      <c r="N203" s="211"/>
      <c r="O203" s="211"/>
      <c r="P203" s="211"/>
      <c r="Q203" s="211"/>
      <c r="R203" s="211"/>
      <c r="S203" s="211"/>
      <c r="T203" s="211"/>
      <c r="U203" s="211"/>
      <c r="V203" s="211"/>
      <c r="W203" s="211"/>
    </row>
    <row r="204" spans="3:23" x14ac:dyDescent="0.3">
      <c r="C204" s="197"/>
      <c r="D204" s="211"/>
      <c r="E204" s="211"/>
      <c r="F204" s="211"/>
      <c r="G204" s="211"/>
      <c r="H204" s="211"/>
      <c r="I204" s="211"/>
      <c r="J204" s="211"/>
      <c r="K204" s="211"/>
      <c r="L204" s="211"/>
      <c r="M204" s="211"/>
      <c r="N204" s="211"/>
      <c r="O204" s="211"/>
      <c r="P204" s="211"/>
      <c r="Q204" s="211"/>
      <c r="R204" s="211"/>
      <c r="S204" s="211"/>
      <c r="T204" s="211"/>
      <c r="U204" s="211"/>
      <c r="V204" s="211"/>
      <c r="W204" s="211"/>
    </row>
    <row r="205" spans="3:23" x14ac:dyDescent="0.3">
      <c r="C205" s="197"/>
      <c r="D205" s="211"/>
      <c r="E205" s="211"/>
      <c r="F205" s="211"/>
      <c r="G205" s="211"/>
      <c r="H205" s="211"/>
      <c r="I205" s="211"/>
      <c r="J205" s="211"/>
      <c r="K205" s="211"/>
      <c r="L205" s="211"/>
      <c r="M205" s="211"/>
      <c r="N205" s="211"/>
      <c r="O205" s="211"/>
      <c r="P205" s="211"/>
      <c r="Q205" s="211"/>
      <c r="R205" s="211"/>
      <c r="S205" s="211"/>
      <c r="T205" s="211"/>
      <c r="U205" s="211"/>
      <c r="V205" s="211"/>
      <c r="W205" s="211"/>
    </row>
    <row r="206" spans="3:23" x14ac:dyDescent="0.3">
      <c r="C206" s="197"/>
      <c r="D206" s="211"/>
      <c r="E206" s="211"/>
      <c r="F206" s="211"/>
      <c r="G206" s="211"/>
      <c r="H206" s="211"/>
      <c r="I206" s="211"/>
      <c r="J206" s="211"/>
      <c r="K206" s="211"/>
      <c r="L206" s="211"/>
      <c r="M206" s="211"/>
      <c r="N206" s="211"/>
      <c r="O206" s="211"/>
      <c r="P206" s="211"/>
      <c r="Q206" s="211"/>
      <c r="R206" s="211"/>
      <c r="S206" s="211"/>
      <c r="T206" s="211"/>
      <c r="U206" s="211"/>
      <c r="V206" s="211"/>
      <c r="W206" s="211"/>
    </row>
    <row r="207" spans="3:23" x14ac:dyDescent="0.3">
      <c r="C207" s="197"/>
      <c r="D207" s="211"/>
      <c r="E207" s="211"/>
      <c r="F207" s="211"/>
      <c r="G207" s="211"/>
      <c r="H207" s="211"/>
      <c r="I207" s="211"/>
      <c r="J207" s="211"/>
      <c r="K207" s="211"/>
      <c r="L207" s="211"/>
      <c r="M207" s="211"/>
      <c r="N207" s="211"/>
      <c r="O207" s="211"/>
      <c r="P207" s="211"/>
      <c r="Q207" s="211"/>
      <c r="R207" s="211"/>
      <c r="S207" s="211"/>
      <c r="T207" s="211"/>
      <c r="U207" s="211"/>
      <c r="V207" s="211"/>
      <c r="W207" s="211"/>
    </row>
    <row r="208" spans="3:23" x14ac:dyDescent="0.3">
      <c r="C208" s="197"/>
      <c r="D208" s="211"/>
      <c r="E208" s="211"/>
      <c r="F208" s="211"/>
      <c r="G208" s="211"/>
      <c r="H208" s="211"/>
      <c r="I208" s="211"/>
      <c r="J208" s="211"/>
      <c r="K208" s="211"/>
      <c r="L208" s="211"/>
      <c r="M208" s="211"/>
      <c r="N208" s="211"/>
      <c r="O208" s="211"/>
      <c r="P208" s="211"/>
      <c r="Q208" s="211"/>
      <c r="R208" s="211"/>
      <c r="S208" s="211"/>
      <c r="T208" s="211"/>
      <c r="U208" s="211"/>
      <c r="V208" s="211"/>
      <c r="W208" s="211"/>
    </row>
    <row r="209" spans="3:23" x14ac:dyDescent="0.3">
      <c r="C209" s="197"/>
      <c r="D209" s="211"/>
      <c r="E209" s="211"/>
      <c r="F209" s="211"/>
      <c r="G209" s="211"/>
      <c r="H209" s="211"/>
      <c r="I209" s="211"/>
      <c r="J209" s="211"/>
      <c r="K209" s="211"/>
      <c r="L209" s="211"/>
      <c r="M209" s="211"/>
      <c r="N209" s="211"/>
      <c r="O209" s="211"/>
      <c r="P209" s="211"/>
      <c r="Q209" s="211"/>
      <c r="R209" s="211"/>
      <c r="S209" s="211"/>
      <c r="T209" s="211"/>
      <c r="U209" s="211"/>
      <c r="V209" s="211"/>
      <c r="W209" s="211"/>
    </row>
    <row r="210" spans="3:23" x14ac:dyDescent="0.3">
      <c r="C210" s="197"/>
      <c r="D210" s="211"/>
      <c r="E210" s="211"/>
      <c r="F210" s="211"/>
      <c r="G210" s="211"/>
      <c r="H210" s="211"/>
      <c r="I210" s="211"/>
      <c r="J210" s="211"/>
      <c r="K210" s="211"/>
      <c r="L210" s="211"/>
      <c r="M210" s="211"/>
      <c r="N210" s="211"/>
      <c r="O210" s="211"/>
      <c r="P210" s="211"/>
      <c r="Q210" s="211"/>
      <c r="R210" s="211"/>
      <c r="S210" s="211"/>
      <c r="T210" s="211"/>
      <c r="U210" s="211"/>
      <c r="V210" s="211"/>
      <c r="W210" s="211"/>
    </row>
    <row r="211" spans="3:23" x14ac:dyDescent="0.3">
      <c r="C211" s="197"/>
      <c r="D211" s="211"/>
      <c r="E211" s="211"/>
      <c r="F211" s="211"/>
      <c r="G211" s="211"/>
      <c r="H211" s="211"/>
      <c r="I211" s="211"/>
      <c r="J211" s="211"/>
      <c r="K211" s="211"/>
      <c r="L211" s="211"/>
      <c r="M211" s="211"/>
      <c r="N211" s="211"/>
      <c r="O211" s="211"/>
      <c r="P211" s="211"/>
      <c r="Q211" s="211"/>
      <c r="R211" s="211"/>
      <c r="S211" s="211"/>
      <c r="T211" s="211"/>
      <c r="U211" s="211"/>
      <c r="V211" s="211"/>
      <c r="W211" s="211"/>
    </row>
    <row r="212" spans="3:23" x14ac:dyDescent="0.3">
      <c r="C212" s="197"/>
      <c r="D212" s="211"/>
      <c r="E212" s="211"/>
      <c r="F212" s="211"/>
      <c r="G212" s="211"/>
      <c r="H212" s="211"/>
      <c r="I212" s="211"/>
      <c r="J212" s="211"/>
      <c r="K212" s="211"/>
      <c r="L212" s="211"/>
      <c r="M212" s="211"/>
      <c r="N212" s="211"/>
      <c r="O212" s="211"/>
      <c r="P212" s="211"/>
      <c r="Q212" s="211"/>
      <c r="R212" s="211"/>
      <c r="S212" s="211"/>
      <c r="T212" s="211"/>
      <c r="U212" s="211"/>
      <c r="V212" s="211"/>
      <c r="W212" s="211"/>
    </row>
    <row r="213" spans="3:23" x14ac:dyDescent="0.3">
      <c r="C213" s="197"/>
      <c r="D213" s="211"/>
      <c r="E213" s="211"/>
      <c r="F213" s="211"/>
      <c r="G213" s="211"/>
      <c r="H213" s="211"/>
      <c r="I213" s="211"/>
      <c r="J213" s="211"/>
      <c r="K213" s="211"/>
      <c r="L213" s="211"/>
      <c r="M213" s="211"/>
      <c r="N213" s="211"/>
      <c r="O213" s="211"/>
      <c r="P213" s="211"/>
      <c r="Q213" s="211"/>
      <c r="R213" s="211"/>
      <c r="S213" s="211"/>
      <c r="T213" s="211"/>
      <c r="U213" s="211"/>
      <c r="V213" s="211"/>
      <c r="W213" s="211"/>
    </row>
    <row r="214" spans="3:23" x14ac:dyDescent="0.3">
      <c r="C214" s="197"/>
      <c r="D214" s="211"/>
      <c r="E214" s="211"/>
      <c r="F214" s="211"/>
      <c r="G214" s="211"/>
      <c r="H214" s="211"/>
      <c r="I214" s="211"/>
      <c r="J214" s="211"/>
      <c r="K214" s="211"/>
      <c r="L214" s="211"/>
      <c r="M214" s="211"/>
      <c r="N214" s="211"/>
      <c r="O214" s="211"/>
      <c r="P214" s="211"/>
      <c r="Q214" s="211"/>
      <c r="R214" s="211"/>
      <c r="S214" s="211"/>
      <c r="T214" s="211"/>
      <c r="U214" s="211"/>
      <c r="V214" s="211"/>
      <c r="W214" s="211"/>
    </row>
    <row r="215" spans="3:23" x14ac:dyDescent="0.3">
      <c r="C215" s="197"/>
      <c r="D215" s="211"/>
      <c r="E215" s="211"/>
      <c r="F215" s="211"/>
      <c r="G215" s="211"/>
      <c r="H215" s="211"/>
      <c r="I215" s="211"/>
      <c r="J215" s="211"/>
      <c r="K215" s="211"/>
      <c r="L215" s="211"/>
      <c r="M215" s="211"/>
      <c r="N215" s="211"/>
      <c r="O215" s="211"/>
      <c r="P215" s="211"/>
      <c r="Q215" s="211"/>
      <c r="R215" s="211"/>
      <c r="S215" s="211"/>
      <c r="T215" s="211"/>
      <c r="U215" s="211"/>
      <c r="V215" s="211"/>
      <c r="W215" s="211"/>
    </row>
    <row r="216" spans="3:23" x14ac:dyDescent="0.3">
      <c r="C216" s="197"/>
      <c r="D216" s="211"/>
      <c r="E216" s="211"/>
      <c r="F216" s="211"/>
      <c r="G216" s="211"/>
      <c r="H216" s="211"/>
      <c r="I216" s="211"/>
      <c r="J216" s="211"/>
      <c r="K216" s="211"/>
      <c r="L216" s="211"/>
      <c r="M216" s="211"/>
      <c r="N216" s="211"/>
      <c r="O216" s="211"/>
      <c r="P216" s="211"/>
      <c r="Q216" s="211"/>
      <c r="R216" s="211"/>
      <c r="S216" s="211"/>
      <c r="T216" s="211"/>
      <c r="U216" s="211"/>
      <c r="V216" s="211"/>
      <c r="W216" s="211"/>
    </row>
    <row r="217" spans="3:23" x14ac:dyDescent="0.3">
      <c r="C217" s="197"/>
      <c r="D217" s="211"/>
      <c r="E217" s="211"/>
      <c r="F217" s="211"/>
      <c r="G217" s="211"/>
      <c r="H217" s="211"/>
      <c r="I217" s="211"/>
      <c r="J217" s="211"/>
      <c r="K217" s="211"/>
      <c r="L217" s="211"/>
      <c r="M217" s="211"/>
      <c r="N217" s="211"/>
      <c r="O217" s="211"/>
      <c r="P217" s="211"/>
      <c r="Q217" s="211"/>
      <c r="R217" s="211"/>
      <c r="S217" s="211"/>
      <c r="T217" s="211"/>
      <c r="U217" s="211"/>
      <c r="V217" s="211"/>
      <c r="W217" s="211"/>
    </row>
    <row r="218" spans="3:23" x14ac:dyDescent="0.3">
      <c r="C218" s="197"/>
      <c r="D218" s="211"/>
      <c r="E218" s="211"/>
      <c r="F218" s="211"/>
      <c r="G218" s="211"/>
      <c r="H218" s="211"/>
      <c r="I218" s="211"/>
      <c r="J218" s="211"/>
      <c r="K218" s="211"/>
      <c r="L218" s="211"/>
      <c r="M218" s="211"/>
      <c r="N218" s="211"/>
      <c r="O218" s="211"/>
      <c r="P218" s="211"/>
      <c r="Q218" s="211"/>
      <c r="R218" s="211"/>
      <c r="S218" s="211"/>
      <c r="T218" s="211"/>
      <c r="U218" s="211"/>
      <c r="V218" s="211"/>
      <c r="W218" s="211"/>
    </row>
    <row r="219" spans="3:23" x14ac:dyDescent="0.3">
      <c r="C219" s="197"/>
      <c r="D219" s="211"/>
      <c r="E219" s="211"/>
      <c r="F219" s="211"/>
      <c r="G219" s="211"/>
      <c r="H219" s="211"/>
      <c r="I219" s="211"/>
      <c r="J219" s="211"/>
      <c r="K219" s="211"/>
      <c r="L219" s="211"/>
      <c r="M219" s="211"/>
      <c r="N219" s="211"/>
      <c r="O219" s="211"/>
      <c r="P219" s="211"/>
      <c r="Q219" s="211"/>
      <c r="R219" s="211"/>
      <c r="S219" s="211"/>
      <c r="T219" s="211"/>
      <c r="U219" s="211"/>
      <c r="V219" s="211"/>
      <c r="W219" s="211"/>
    </row>
    <row r="220" spans="3:23" x14ac:dyDescent="0.3">
      <c r="C220" s="197"/>
      <c r="D220" s="211"/>
      <c r="E220" s="211"/>
      <c r="F220" s="211"/>
      <c r="G220" s="211"/>
      <c r="H220" s="211"/>
      <c r="I220" s="211"/>
      <c r="J220" s="211"/>
      <c r="K220" s="211"/>
      <c r="L220" s="211"/>
      <c r="M220" s="211"/>
      <c r="N220" s="211"/>
      <c r="O220" s="211"/>
      <c r="P220" s="211"/>
      <c r="Q220" s="211"/>
      <c r="R220" s="211"/>
      <c r="S220" s="211"/>
      <c r="T220" s="211"/>
      <c r="U220" s="211"/>
      <c r="V220" s="211"/>
      <c r="W220" s="211"/>
    </row>
    <row r="221" spans="3:23" x14ac:dyDescent="0.3">
      <c r="C221" s="197"/>
      <c r="D221" s="211"/>
      <c r="E221" s="211"/>
      <c r="F221" s="211"/>
      <c r="G221" s="211"/>
      <c r="H221" s="211"/>
      <c r="I221" s="211"/>
      <c r="J221" s="211"/>
      <c r="K221" s="211"/>
      <c r="L221" s="211"/>
      <c r="M221" s="211"/>
      <c r="N221" s="211"/>
      <c r="O221" s="211"/>
      <c r="P221" s="211"/>
      <c r="Q221" s="211"/>
      <c r="R221" s="211"/>
      <c r="S221" s="211"/>
      <c r="T221" s="211"/>
      <c r="U221" s="211"/>
      <c r="V221" s="211"/>
      <c r="W221" s="211"/>
    </row>
    <row r="222" spans="3:23" x14ac:dyDescent="0.3">
      <c r="C222" s="197"/>
      <c r="D222" s="211"/>
      <c r="E222" s="211"/>
      <c r="F222" s="211"/>
      <c r="G222" s="211"/>
      <c r="H222" s="211"/>
      <c r="I222" s="211"/>
      <c r="J222" s="211"/>
      <c r="K222" s="211"/>
      <c r="L222" s="211"/>
      <c r="M222" s="211"/>
      <c r="N222" s="211"/>
      <c r="O222" s="211"/>
      <c r="P222" s="211"/>
      <c r="Q222" s="211"/>
      <c r="R222" s="211"/>
      <c r="S222" s="211"/>
      <c r="T222" s="211"/>
      <c r="U222" s="211"/>
      <c r="V222" s="211"/>
      <c r="W222" s="211"/>
    </row>
    <row r="223" spans="3:23" x14ac:dyDescent="0.3">
      <c r="C223" s="197"/>
      <c r="D223" s="211"/>
      <c r="E223" s="211"/>
      <c r="F223" s="211"/>
      <c r="G223" s="211"/>
      <c r="H223" s="211"/>
      <c r="I223" s="211"/>
      <c r="J223" s="211"/>
      <c r="K223" s="211"/>
      <c r="L223" s="211"/>
      <c r="M223" s="211"/>
      <c r="N223" s="211"/>
      <c r="O223" s="211"/>
      <c r="P223" s="211"/>
      <c r="Q223" s="211"/>
      <c r="R223" s="211"/>
      <c r="S223" s="211"/>
      <c r="T223" s="211"/>
      <c r="U223" s="211"/>
      <c r="V223" s="211"/>
      <c r="W223" s="211"/>
    </row>
    <row r="224" spans="3:23" x14ac:dyDescent="0.3">
      <c r="C224" s="197"/>
      <c r="D224" s="211"/>
      <c r="E224" s="211"/>
      <c r="F224" s="211"/>
      <c r="G224" s="211"/>
      <c r="H224" s="211"/>
      <c r="I224" s="211"/>
      <c r="J224" s="211"/>
      <c r="K224" s="211"/>
      <c r="L224" s="211"/>
      <c r="M224" s="211"/>
      <c r="N224" s="211"/>
      <c r="O224" s="211"/>
      <c r="P224" s="211"/>
      <c r="Q224" s="211"/>
      <c r="R224" s="211"/>
      <c r="S224" s="211"/>
      <c r="T224" s="211"/>
      <c r="U224" s="211"/>
      <c r="V224" s="211"/>
      <c r="W224" s="211"/>
    </row>
    <row r="225" spans="3:23" x14ac:dyDescent="0.3">
      <c r="C225" s="197"/>
      <c r="D225" s="211"/>
      <c r="E225" s="211"/>
      <c r="F225" s="211"/>
      <c r="G225" s="211"/>
      <c r="H225" s="211"/>
      <c r="I225" s="211"/>
      <c r="J225" s="211"/>
      <c r="K225" s="211"/>
      <c r="L225" s="211"/>
      <c r="M225" s="211"/>
      <c r="N225" s="211"/>
      <c r="O225" s="211"/>
      <c r="P225" s="211"/>
      <c r="Q225" s="211"/>
      <c r="R225" s="211"/>
      <c r="S225" s="211"/>
      <c r="T225" s="211"/>
      <c r="U225" s="211"/>
      <c r="V225" s="211"/>
      <c r="W225" s="211"/>
    </row>
    <row r="226" spans="3:23" x14ac:dyDescent="0.3">
      <c r="C226" s="197"/>
      <c r="D226" s="211"/>
      <c r="E226" s="211"/>
      <c r="F226" s="211"/>
      <c r="G226" s="211"/>
      <c r="H226" s="211"/>
      <c r="I226" s="211"/>
      <c r="J226" s="211"/>
      <c r="K226" s="211"/>
      <c r="L226" s="211"/>
      <c r="M226" s="211"/>
      <c r="N226" s="211"/>
      <c r="O226" s="211"/>
      <c r="P226" s="211"/>
      <c r="Q226" s="211"/>
      <c r="R226" s="211"/>
      <c r="S226" s="211"/>
      <c r="T226" s="211"/>
      <c r="U226" s="211"/>
      <c r="V226" s="211"/>
      <c r="W226" s="211"/>
    </row>
    <row r="227" spans="3:23" x14ac:dyDescent="0.3">
      <c r="C227" s="197"/>
      <c r="D227" s="211"/>
      <c r="E227" s="211"/>
      <c r="F227" s="211"/>
      <c r="G227" s="211"/>
      <c r="H227" s="211"/>
      <c r="I227" s="211"/>
      <c r="J227" s="211"/>
      <c r="K227" s="211"/>
      <c r="L227" s="211"/>
      <c r="M227" s="211"/>
      <c r="N227" s="211"/>
      <c r="O227" s="211"/>
      <c r="P227" s="211"/>
      <c r="Q227" s="211"/>
      <c r="R227" s="211"/>
      <c r="S227" s="211"/>
      <c r="T227" s="211"/>
      <c r="U227" s="211"/>
      <c r="V227" s="211"/>
      <c r="W227" s="211"/>
    </row>
    <row r="228" spans="3:23" x14ac:dyDescent="0.3">
      <c r="C228" s="197"/>
      <c r="D228" s="211"/>
      <c r="E228" s="211"/>
      <c r="F228" s="211"/>
      <c r="G228" s="211"/>
      <c r="H228" s="211"/>
      <c r="I228" s="211"/>
      <c r="J228" s="211"/>
      <c r="K228" s="211"/>
      <c r="L228" s="211"/>
      <c r="M228" s="211"/>
      <c r="N228" s="211"/>
      <c r="O228" s="211"/>
      <c r="P228" s="211"/>
      <c r="Q228" s="211"/>
      <c r="R228" s="211"/>
      <c r="S228" s="211"/>
      <c r="T228" s="211"/>
      <c r="U228" s="211"/>
      <c r="V228" s="211"/>
      <c r="W228" s="211"/>
    </row>
    <row r="229" spans="3:23" x14ac:dyDescent="0.3">
      <c r="C229" s="197"/>
      <c r="D229" s="211"/>
      <c r="E229" s="211"/>
      <c r="F229" s="211"/>
      <c r="G229" s="211"/>
      <c r="H229" s="211"/>
      <c r="I229" s="211"/>
      <c r="J229" s="211"/>
      <c r="K229" s="211"/>
      <c r="L229" s="211"/>
      <c r="M229" s="211"/>
      <c r="N229" s="211"/>
      <c r="O229" s="211"/>
      <c r="P229" s="211"/>
      <c r="Q229" s="211"/>
      <c r="R229" s="211"/>
      <c r="S229" s="211"/>
      <c r="T229" s="211"/>
      <c r="U229" s="211"/>
      <c r="V229" s="211"/>
      <c r="W229" s="211"/>
    </row>
    <row r="230" spans="3:23" x14ac:dyDescent="0.3">
      <c r="C230" s="197"/>
      <c r="D230" s="211"/>
      <c r="E230" s="211"/>
      <c r="F230" s="211"/>
      <c r="G230" s="211"/>
      <c r="H230" s="211"/>
      <c r="I230" s="211"/>
      <c r="J230" s="211"/>
      <c r="K230" s="211"/>
      <c r="L230" s="211"/>
      <c r="M230" s="211"/>
      <c r="N230" s="211"/>
      <c r="O230" s="211"/>
      <c r="P230" s="211"/>
      <c r="Q230" s="211"/>
      <c r="R230" s="211"/>
      <c r="S230" s="211"/>
      <c r="T230" s="211"/>
      <c r="U230" s="211"/>
      <c r="V230" s="211"/>
      <c r="W230" s="211"/>
    </row>
    <row r="231" spans="3:23" x14ac:dyDescent="0.3">
      <c r="C231" s="197"/>
      <c r="D231" s="211"/>
      <c r="E231" s="211"/>
      <c r="F231" s="211"/>
      <c r="G231" s="211"/>
      <c r="H231" s="211"/>
      <c r="I231" s="211"/>
      <c r="J231" s="211"/>
      <c r="K231" s="211"/>
      <c r="L231" s="211"/>
      <c r="M231" s="211"/>
      <c r="N231" s="211"/>
      <c r="O231" s="211"/>
      <c r="P231" s="211"/>
      <c r="Q231" s="211"/>
      <c r="R231" s="211"/>
      <c r="S231" s="211"/>
      <c r="T231" s="211"/>
      <c r="U231" s="211"/>
      <c r="V231" s="211"/>
      <c r="W231" s="211"/>
    </row>
    <row r="232" spans="3:23" x14ac:dyDescent="0.3">
      <c r="C232" s="197"/>
      <c r="D232" s="211"/>
      <c r="E232" s="211"/>
      <c r="F232" s="211"/>
      <c r="G232" s="211"/>
      <c r="H232" s="211"/>
      <c r="I232" s="211"/>
      <c r="J232" s="211"/>
      <c r="K232" s="211"/>
      <c r="L232" s="211"/>
      <c r="M232" s="211"/>
      <c r="N232" s="211"/>
      <c r="O232" s="211"/>
      <c r="P232" s="211"/>
      <c r="Q232" s="211"/>
      <c r="R232" s="211"/>
      <c r="S232" s="211"/>
      <c r="T232" s="211"/>
      <c r="U232" s="211"/>
      <c r="V232" s="211"/>
      <c r="W232" s="211"/>
    </row>
    <row r="233" spans="3:23" x14ac:dyDescent="0.3">
      <c r="C233" s="197"/>
      <c r="D233" s="211"/>
      <c r="E233" s="211"/>
      <c r="F233" s="211"/>
      <c r="G233" s="211"/>
      <c r="H233" s="211"/>
      <c r="I233" s="211"/>
      <c r="J233" s="211"/>
      <c r="K233" s="211"/>
      <c r="L233" s="211"/>
      <c r="M233" s="211"/>
      <c r="N233" s="211"/>
      <c r="O233" s="211"/>
      <c r="P233" s="211"/>
      <c r="Q233" s="211"/>
      <c r="R233" s="211"/>
      <c r="S233" s="211"/>
      <c r="T233" s="211"/>
      <c r="U233" s="211"/>
      <c r="V233" s="211"/>
      <c r="W233" s="211"/>
    </row>
    <row r="234" spans="3:23" x14ac:dyDescent="0.3">
      <c r="C234" s="197"/>
      <c r="D234" s="211"/>
      <c r="E234" s="211"/>
      <c r="F234" s="211"/>
      <c r="G234" s="211"/>
      <c r="H234" s="211"/>
      <c r="I234" s="211"/>
      <c r="J234" s="211"/>
      <c r="K234" s="211"/>
      <c r="L234" s="211"/>
      <c r="M234" s="211"/>
      <c r="N234" s="211"/>
      <c r="O234" s="211"/>
      <c r="P234" s="211"/>
      <c r="Q234" s="211"/>
      <c r="R234" s="211"/>
      <c r="S234" s="211"/>
      <c r="T234" s="211"/>
      <c r="U234" s="211"/>
      <c r="V234" s="211"/>
      <c r="W234" s="211"/>
    </row>
    <row r="235" spans="3:23" x14ac:dyDescent="0.3">
      <c r="C235" s="197"/>
      <c r="D235" s="211"/>
      <c r="E235" s="211"/>
      <c r="F235" s="211"/>
      <c r="G235" s="211"/>
      <c r="H235" s="211"/>
      <c r="I235" s="211"/>
      <c r="J235" s="211"/>
      <c r="K235" s="211"/>
      <c r="L235" s="211"/>
      <c r="M235" s="211"/>
      <c r="N235" s="211"/>
      <c r="O235" s="211"/>
      <c r="P235" s="211"/>
      <c r="Q235" s="211"/>
      <c r="R235" s="211"/>
      <c r="S235" s="211"/>
      <c r="T235" s="211"/>
      <c r="U235" s="211"/>
      <c r="V235" s="211"/>
      <c r="W235" s="211"/>
    </row>
    <row r="236" spans="3:23" x14ac:dyDescent="0.3">
      <c r="C236" s="197"/>
      <c r="D236" s="211"/>
      <c r="E236" s="211"/>
      <c r="F236" s="211"/>
      <c r="G236" s="211"/>
      <c r="H236" s="211"/>
      <c r="I236" s="211"/>
      <c r="J236" s="211"/>
      <c r="K236" s="211"/>
      <c r="L236" s="211"/>
      <c r="M236" s="211"/>
      <c r="N236" s="211"/>
      <c r="O236" s="211"/>
      <c r="P236" s="211"/>
      <c r="Q236" s="211"/>
      <c r="R236" s="211"/>
      <c r="S236" s="211"/>
      <c r="T236" s="211"/>
      <c r="U236" s="211"/>
      <c r="V236" s="211"/>
      <c r="W236" s="211"/>
    </row>
    <row r="237" spans="3:23" x14ac:dyDescent="0.3">
      <c r="C237" s="197"/>
      <c r="D237" s="211"/>
      <c r="E237" s="211"/>
      <c r="F237" s="211"/>
      <c r="G237" s="211"/>
      <c r="H237" s="211"/>
      <c r="I237" s="211"/>
      <c r="J237" s="211"/>
      <c r="K237" s="211"/>
      <c r="L237" s="211"/>
      <c r="M237" s="211"/>
      <c r="N237" s="211"/>
      <c r="O237" s="211"/>
      <c r="P237" s="211"/>
      <c r="Q237" s="211"/>
      <c r="R237" s="211"/>
      <c r="S237" s="211"/>
      <c r="T237" s="211"/>
      <c r="U237" s="211"/>
      <c r="V237" s="211"/>
      <c r="W237" s="211"/>
    </row>
    <row r="238" spans="3:23" x14ac:dyDescent="0.3">
      <c r="C238" s="197"/>
      <c r="D238" s="211"/>
      <c r="E238" s="211"/>
      <c r="F238" s="211"/>
      <c r="G238" s="211"/>
      <c r="H238" s="211"/>
      <c r="I238" s="211"/>
      <c r="J238" s="211"/>
      <c r="K238" s="211"/>
      <c r="L238" s="211"/>
      <c r="M238" s="211"/>
      <c r="N238" s="211"/>
      <c r="O238" s="211"/>
      <c r="P238" s="211"/>
      <c r="Q238" s="211"/>
      <c r="R238" s="211"/>
      <c r="S238" s="211"/>
      <c r="T238" s="211"/>
      <c r="U238" s="211"/>
      <c r="V238" s="211"/>
      <c r="W238" s="211"/>
    </row>
    <row r="239" spans="3:23" x14ac:dyDescent="0.3">
      <c r="C239" s="197"/>
      <c r="D239" s="211"/>
      <c r="E239" s="211"/>
      <c r="F239" s="211"/>
      <c r="G239" s="211"/>
      <c r="H239" s="211"/>
      <c r="I239" s="211"/>
      <c r="J239" s="211"/>
      <c r="K239" s="211"/>
      <c r="L239" s="211"/>
      <c r="M239" s="211"/>
      <c r="N239" s="211"/>
      <c r="O239" s="211"/>
      <c r="P239" s="211"/>
      <c r="Q239" s="211"/>
      <c r="R239" s="211"/>
      <c r="S239" s="211"/>
      <c r="T239" s="211"/>
      <c r="U239" s="211"/>
      <c r="V239" s="211"/>
      <c r="W239" s="211"/>
    </row>
    <row r="240" spans="3:23" x14ac:dyDescent="0.3">
      <c r="C240" s="197"/>
      <c r="D240" s="211"/>
      <c r="E240" s="211"/>
      <c r="F240" s="211"/>
      <c r="G240" s="211"/>
      <c r="H240" s="211"/>
      <c r="I240" s="211"/>
      <c r="J240" s="211"/>
      <c r="K240" s="211"/>
      <c r="L240" s="211"/>
      <c r="M240" s="211"/>
      <c r="N240" s="211"/>
      <c r="O240" s="211"/>
      <c r="P240" s="211"/>
      <c r="Q240" s="211"/>
      <c r="R240" s="211"/>
      <c r="S240" s="211"/>
      <c r="T240" s="211"/>
      <c r="U240" s="211"/>
      <c r="V240" s="211"/>
      <c r="W240" s="211"/>
    </row>
    <row r="241" spans="3:23" x14ac:dyDescent="0.3">
      <c r="C241" s="197"/>
      <c r="D241" s="211"/>
      <c r="E241" s="211"/>
      <c r="F241" s="211"/>
      <c r="G241" s="211"/>
      <c r="H241" s="211"/>
      <c r="I241" s="211"/>
      <c r="J241" s="211"/>
      <c r="K241" s="211"/>
      <c r="L241" s="211"/>
      <c r="M241" s="211"/>
      <c r="N241" s="211"/>
      <c r="O241" s="211"/>
      <c r="P241" s="211"/>
      <c r="Q241" s="211"/>
      <c r="R241" s="211"/>
      <c r="S241" s="211"/>
      <c r="T241" s="211"/>
      <c r="U241" s="211"/>
      <c r="V241" s="211"/>
      <c r="W241" s="211"/>
    </row>
    <row r="242" spans="3:23" x14ac:dyDescent="0.3">
      <c r="C242" s="197"/>
      <c r="D242" s="211"/>
      <c r="E242" s="211"/>
      <c r="F242" s="211"/>
      <c r="G242" s="211"/>
      <c r="H242" s="211"/>
      <c r="I242" s="211"/>
      <c r="J242" s="211"/>
      <c r="K242" s="211"/>
      <c r="L242" s="211"/>
      <c r="M242" s="211"/>
      <c r="N242" s="211"/>
      <c r="O242" s="211"/>
      <c r="P242" s="211"/>
      <c r="Q242" s="211"/>
      <c r="R242" s="211"/>
      <c r="S242" s="211"/>
      <c r="T242" s="211"/>
      <c r="U242" s="211"/>
      <c r="V242" s="211"/>
      <c r="W242" s="211"/>
    </row>
    <row r="243" spans="3:23" x14ac:dyDescent="0.3">
      <c r="C243" s="197"/>
      <c r="D243" s="211"/>
      <c r="E243" s="211"/>
      <c r="F243" s="211"/>
      <c r="G243" s="211"/>
      <c r="H243" s="211"/>
      <c r="I243" s="211"/>
      <c r="J243" s="211"/>
      <c r="K243" s="211"/>
      <c r="L243" s="211"/>
      <c r="M243" s="211"/>
      <c r="N243" s="211"/>
      <c r="O243" s="211"/>
      <c r="P243" s="211"/>
      <c r="Q243" s="211"/>
      <c r="R243" s="211"/>
      <c r="S243" s="211"/>
      <c r="T243" s="211"/>
      <c r="U243" s="211"/>
      <c r="V243" s="211"/>
      <c r="W243" s="211"/>
    </row>
    <row r="244" spans="3:23" x14ac:dyDescent="0.3">
      <c r="C244" s="197"/>
      <c r="D244" s="211"/>
      <c r="E244" s="211"/>
      <c r="F244" s="211"/>
      <c r="G244" s="211"/>
      <c r="H244" s="211"/>
      <c r="I244" s="211"/>
      <c r="J244" s="211"/>
      <c r="K244" s="211"/>
      <c r="L244" s="211"/>
      <c r="M244" s="211"/>
      <c r="N244" s="211"/>
      <c r="O244" s="211"/>
      <c r="P244" s="211"/>
      <c r="Q244" s="211"/>
      <c r="R244" s="211"/>
      <c r="S244" s="211"/>
      <c r="T244" s="211"/>
      <c r="U244" s="211"/>
      <c r="V244" s="211"/>
      <c r="W244" s="211"/>
    </row>
    <row r="245" spans="3:23" x14ac:dyDescent="0.3">
      <c r="C245" s="197"/>
      <c r="D245" s="211"/>
      <c r="E245" s="211"/>
      <c r="F245" s="211"/>
      <c r="G245" s="211"/>
      <c r="H245" s="211"/>
      <c r="I245" s="211"/>
      <c r="J245" s="211"/>
      <c r="K245" s="211"/>
      <c r="L245" s="211"/>
      <c r="M245" s="211"/>
      <c r="N245" s="211"/>
      <c r="O245" s="211"/>
      <c r="P245" s="211"/>
      <c r="Q245" s="211"/>
      <c r="R245" s="211"/>
      <c r="S245" s="211"/>
      <c r="T245" s="211"/>
      <c r="U245" s="211"/>
      <c r="V245" s="211"/>
      <c r="W245" s="211"/>
    </row>
    <row r="246" spans="3:23" x14ac:dyDescent="0.3">
      <c r="C246" s="197"/>
      <c r="D246" s="211"/>
      <c r="E246" s="211"/>
      <c r="F246" s="211"/>
      <c r="G246" s="211"/>
      <c r="H246" s="211"/>
      <c r="I246" s="211"/>
      <c r="J246" s="211"/>
      <c r="K246" s="211"/>
      <c r="L246" s="211"/>
      <c r="M246" s="211"/>
      <c r="N246" s="211"/>
      <c r="O246" s="211"/>
      <c r="P246" s="211"/>
      <c r="Q246" s="211"/>
      <c r="R246" s="211"/>
      <c r="S246" s="211"/>
      <c r="T246" s="211"/>
      <c r="U246" s="211"/>
      <c r="V246" s="211"/>
      <c r="W246" s="211"/>
    </row>
    <row r="247" spans="3:23" x14ac:dyDescent="0.3">
      <c r="C247" s="197"/>
      <c r="D247" s="211"/>
      <c r="E247" s="211"/>
      <c r="F247" s="211"/>
      <c r="G247" s="211"/>
      <c r="H247" s="211"/>
      <c r="I247" s="211"/>
      <c r="J247" s="211"/>
      <c r="K247" s="211"/>
      <c r="L247" s="211"/>
      <c r="M247" s="211"/>
      <c r="N247" s="211"/>
      <c r="O247" s="211"/>
      <c r="P247" s="211"/>
      <c r="Q247" s="211"/>
      <c r="R247" s="211"/>
      <c r="S247" s="211"/>
      <c r="T247" s="211"/>
      <c r="U247" s="211"/>
      <c r="V247" s="211"/>
      <c r="W247" s="211"/>
    </row>
    <row r="248" spans="3:23" x14ac:dyDescent="0.3">
      <c r="C248" s="197"/>
      <c r="D248" s="211"/>
      <c r="E248" s="211"/>
      <c r="F248" s="211"/>
      <c r="G248" s="211"/>
      <c r="H248" s="211"/>
      <c r="I248" s="211"/>
      <c r="J248" s="211"/>
      <c r="K248" s="211"/>
      <c r="L248" s="211"/>
      <c r="M248" s="211"/>
      <c r="N248" s="211"/>
      <c r="O248" s="211"/>
      <c r="P248" s="211"/>
      <c r="Q248" s="211"/>
      <c r="R248" s="211"/>
      <c r="S248" s="211"/>
      <c r="T248" s="211"/>
      <c r="U248" s="211"/>
      <c r="V248" s="211"/>
      <c r="W248" s="211"/>
    </row>
    <row r="249" spans="3:23" x14ac:dyDescent="0.3">
      <c r="C249" s="197"/>
      <c r="D249" s="211"/>
      <c r="E249" s="211"/>
      <c r="F249" s="211"/>
      <c r="G249" s="211"/>
      <c r="H249" s="211"/>
      <c r="I249" s="211"/>
      <c r="J249" s="211"/>
      <c r="K249" s="211"/>
      <c r="L249" s="211"/>
      <c r="M249" s="211"/>
      <c r="N249" s="211"/>
      <c r="O249" s="211"/>
      <c r="P249" s="211"/>
      <c r="Q249" s="211"/>
      <c r="R249" s="211"/>
      <c r="S249" s="211"/>
      <c r="T249" s="211"/>
      <c r="U249" s="211"/>
      <c r="V249" s="211"/>
      <c r="W249" s="211"/>
    </row>
    <row r="250" spans="3:23" x14ac:dyDescent="0.3">
      <c r="C250" s="197"/>
      <c r="D250" s="211"/>
      <c r="E250" s="211"/>
      <c r="F250" s="211"/>
      <c r="G250" s="211"/>
      <c r="H250" s="211"/>
      <c r="I250" s="211"/>
      <c r="J250" s="211"/>
      <c r="K250" s="211"/>
      <c r="L250" s="211"/>
      <c r="M250" s="211"/>
      <c r="N250" s="211"/>
      <c r="O250" s="211"/>
      <c r="P250" s="211"/>
      <c r="Q250" s="211"/>
      <c r="R250" s="211"/>
      <c r="S250" s="211"/>
      <c r="T250" s="211"/>
      <c r="U250" s="211"/>
      <c r="V250" s="211"/>
      <c r="W250" s="211"/>
    </row>
    <row r="251" spans="3:23" x14ac:dyDescent="0.3">
      <c r="C251" s="197"/>
      <c r="D251" s="211"/>
      <c r="E251" s="211"/>
      <c r="F251" s="211"/>
      <c r="G251" s="211"/>
      <c r="H251" s="211"/>
      <c r="I251" s="211"/>
      <c r="J251" s="211"/>
      <c r="K251" s="211"/>
      <c r="L251" s="211"/>
      <c r="M251" s="211"/>
      <c r="N251" s="211"/>
      <c r="O251" s="211"/>
      <c r="P251" s="211"/>
      <c r="Q251" s="211"/>
      <c r="R251" s="211"/>
      <c r="S251" s="211"/>
      <c r="T251" s="211"/>
      <c r="U251" s="211"/>
      <c r="V251" s="211"/>
      <c r="W251" s="211"/>
    </row>
    <row r="252" spans="3:23" x14ac:dyDescent="0.3">
      <c r="C252" s="197"/>
      <c r="D252" s="211"/>
      <c r="E252" s="211"/>
      <c r="F252" s="211"/>
      <c r="G252" s="211"/>
      <c r="H252" s="211"/>
      <c r="I252" s="211"/>
      <c r="J252" s="211"/>
      <c r="K252" s="211"/>
      <c r="L252" s="211"/>
      <c r="M252" s="211"/>
      <c r="N252" s="211"/>
      <c r="O252" s="211"/>
      <c r="P252" s="211"/>
      <c r="Q252" s="211"/>
      <c r="R252" s="211"/>
      <c r="S252" s="211"/>
      <c r="T252" s="211"/>
      <c r="U252" s="211"/>
      <c r="V252" s="211"/>
      <c r="W252" s="211"/>
    </row>
    <row r="253" spans="3:23" x14ac:dyDescent="0.3">
      <c r="C253" s="197"/>
      <c r="D253" s="211"/>
      <c r="E253" s="211"/>
      <c r="F253" s="211"/>
      <c r="G253" s="211"/>
      <c r="H253" s="211"/>
      <c r="I253" s="211"/>
      <c r="J253" s="211"/>
      <c r="K253" s="211"/>
      <c r="L253" s="211"/>
      <c r="M253" s="211"/>
      <c r="N253" s="211"/>
      <c r="O253" s="211"/>
      <c r="P253" s="211"/>
      <c r="Q253" s="211"/>
      <c r="R253" s="211"/>
      <c r="S253" s="211"/>
      <c r="T253" s="211"/>
      <c r="U253" s="211"/>
      <c r="V253" s="211"/>
      <c r="W253" s="211"/>
    </row>
    <row r="254" spans="3:23" x14ac:dyDescent="0.3">
      <c r="C254" s="197"/>
      <c r="D254" s="211"/>
      <c r="E254" s="211"/>
      <c r="F254" s="211"/>
      <c r="G254" s="211"/>
      <c r="H254" s="211"/>
      <c r="I254" s="211"/>
      <c r="J254" s="211"/>
      <c r="K254" s="211"/>
      <c r="L254" s="211"/>
      <c r="M254" s="211"/>
      <c r="N254" s="211"/>
      <c r="O254" s="211"/>
      <c r="P254" s="211"/>
      <c r="Q254" s="211"/>
      <c r="R254" s="211"/>
      <c r="S254" s="211"/>
      <c r="T254" s="211"/>
      <c r="U254" s="211"/>
      <c r="V254" s="211"/>
      <c r="W254" s="211"/>
    </row>
    <row r="255" spans="3:23" x14ac:dyDescent="0.3">
      <c r="C255" s="197"/>
      <c r="D255" s="211"/>
      <c r="E255" s="211"/>
      <c r="F255" s="211"/>
      <c r="G255" s="211"/>
      <c r="H255" s="211"/>
      <c r="I255" s="211"/>
      <c r="J255" s="211"/>
      <c r="K255" s="211"/>
      <c r="L255" s="211"/>
      <c r="M255" s="211"/>
      <c r="N255" s="211"/>
      <c r="O255" s="211"/>
      <c r="P255" s="211"/>
      <c r="Q255" s="211"/>
      <c r="R255" s="211"/>
      <c r="S255" s="211"/>
      <c r="T255" s="211"/>
      <c r="U255" s="211"/>
      <c r="V255" s="211"/>
      <c r="W255" s="211"/>
    </row>
    <row r="256" spans="3:23" x14ac:dyDescent="0.3">
      <c r="C256" s="197"/>
      <c r="D256" s="211"/>
      <c r="E256" s="211"/>
      <c r="F256" s="211"/>
      <c r="G256" s="211"/>
      <c r="H256" s="211"/>
      <c r="I256" s="211"/>
      <c r="J256" s="211"/>
      <c r="K256" s="211"/>
      <c r="L256" s="211"/>
      <c r="M256" s="211"/>
      <c r="N256" s="211"/>
      <c r="O256" s="211"/>
      <c r="P256" s="211"/>
      <c r="Q256" s="211"/>
      <c r="R256" s="211"/>
      <c r="S256" s="211"/>
      <c r="T256" s="211"/>
      <c r="U256" s="211"/>
      <c r="V256" s="211"/>
      <c r="W256" s="211"/>
    </row>
  </sheetData>
  <mergeCells count="6">
    <mergeCell ref="A42:C42"/>
    <mergeCell ref="A4:C4"/>
    <mergeCell ref="A6:C7"/>
    <mergeCell ref="W6:W7"/>
    <mergeCell ref="A8:C8"/>
    <mergeCell ref="A10:C10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r:id="rId1"/>
  <headerFooter alignWithMargins="0"/>
  <colBreaks count="1" manualBreakCount="1">
    <brk id="11" min="1" max="74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I256"/>
  <sheetViews>
    <sheetView zoomScale="55" zoomScaleNormal="55" zoomScaleSheetLayoutView="53" workbookViewId="0">
      <selection activeCell="W22" sqref="W22"/>
    </sheetView>
  </sheetViews>
  <sheetFormatPr baseColWidth="10" defaultColWidth="7.6640625" defaultRowHeight="17.399999999999999" x14ac:dyDescent="0.3"/>
  <cols>
    <col min="1" max="2" width="2.33203125" style="65" customWidth="1"/>
    <col min="3" max="3" width="33.88671875" style="66" customWidth="1"/>
    <col min="4" max="21" width="16.5546875" style="122" customWidth="1"/>
    <col min="22" max="22" width="16.5546875" style="122" hidden="1" customWidth="1"/>
    <col min="23" max="23" width="18.5546875" style="122" bestFit="1" customWidth="1"/>
    <col min="24" max="25" width="12.6640625" style="45" customWidth="1"/>
    <col min="26" max="26" width="14.6640625" style="45" customWidth="1"/>
    <col min="27" max="35" width="12.6640625" style="45" customWidth="1"/>
    <col min="36" max="43" width="12.6640625" style="44" customWidth="1"/>
    <col min="44" max="16384" width="7.6640625" style="44"/>
  </cols>
  <sheetData>
    <row r="1" spans="1:35" s="68" customFormat="1" ht="30" customHeight="1" x14ac:dyDescent="0.4">
      <c r="A1" s="65"/>
      <c r="B1" s="65"/>
      <c r="C1" s="66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35" s="69" customFormat="1" ht="50.1" customHeight="1" x14ac:dyDescent="0.25">
      <c r="B2" s="70"/>
      <c r="C2" s="70"/>
      <c r="D2" s="70"/>
      <c r="E2" s="70"/>
      <c r="F2" s="70"/>
      <c r="G2" s="70"/>
      <c r="H2" s="70"/>
      <c r="I2" s="70"/>
      <c r="J2" s="70"/>
      <c r="K2" s="71" t="s">
        <v>205</v>
      </c>
      <c r="L2" s="72" t="s">
        <v>239</v>
      </c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4"/>
      <c r="Y2" s="74"/>
    </row>
    <row r="3" spans="1:35" s="79" customFormat="1" ht="12" customHeight="1" x14ac:dyDescent="0.4">
      <c r="A3" s="75"/>
      <c r="B3" s="76"/>
      <c r="C3" s="77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</row>
    <row r="4" spans="1:35" s="68" customFormat="1" ht="19.95" customHeight="1" x14ac:dyDescent="0.4">
      <c r="A4" s="260" t="s">
        <v>209</v>
      </c>
      <c r="B4" s="261"/>
      <c r="C4" s="261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</row>
    <row r="5" spans="1:35" s="68" customFormat="1" ht="3.6" customHeight="1" thickBot="1" x14ac:dyDescent="0.45">
      <c r="A5" s="66"/>
      <c r="B5" s="81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</row>
    <row r="6" spans="1:35" ht="29.4" customHeight="1" thickTop="1" x14ac:dyDescent="0.3">
      <c r="A6" s="262" t="s">
        <v>101</v>
      </c>
      <c r="B6" s="263"/>
      <c r="C6" s="264"/>
      <c r="D6" s="84"/>
      <c r="E6" s="85"/>
      <c r="F6" s="85"/>
      <c r="G6" s="85"/>
      <c r="H6" s="85"/>
      <c r="I6" s="85"/>
      <c r="J6" s="86"/>
      <c r="K6" s="87" t="s">
        <v>31</v>
      </c>
      <c r="L6" s="123" t="s">
        <v>102</v>
      </c>
      <c r="M6" s="124"/>
      <c r="N6" s="124"/>
      <c r="O6" s="124"/>
      <c r="P6" s="124"/>
      <c r="Q6" s="124"/>
      <c r="R6" s="124"/>
      <c r="S6" s="124"/>
      <c r="T6" s="124"/>
      <c r="U6" s="89"/>
      <c r="V6" s="27"/>
      <c r="W6" s="268" t="s">
        <v>2</v>
      </c>
    </row>
    <row r="7" spans="1:35" s="94" customFormat="1" ht="27.6" customHeight="1" x14ac:dyDescent="0.35">
      <c r="A7" s="265"/>
      <c r="B7" s="266"/>
      <c r="C7" s="267"/>
      <c r="D7" s="91" t="s">
        <v>12</v>
      </c>
      <c r="E7" s="91" t="s">
        <v>13</v>
      </c>
      <c r="F7" s="91" t="s">
        <v>14</v>
      </c>
      <c r="G7" s="91" t="s">
        <v>15</v>
      </c>
      <c r="H7" s="91" t="s">
        <v>16</v>
      </c>
      <c r="I7" s="91" t="s">
        <v>17</v>
      </c>
      <c r="J7" s="91" t="s">
        <v>18</v>
      </c>
      <c r="K7" s="91" t="s">
        <v>19</v>
      </c>
      <c r="L7" s="91" t="s">
        <v>20</v>
      </c>
      <c r="M7" s="92" t="s">
        <v>21</v>
      </c>
      <c r="N7" s="92" t="s">
        <v>22</v>
      </c>
      <c r="O7" s="92" t="s">
        <v>23</v>
      </c>
      <c r="P7" s="91" t="s">
        <v>24</v>
      </c>
      <c r="Q7" s="92" t="s">
        <v>25</v>
      </c>
      <c r="R7" s="92" t="s">
        <v>26</v>
      </c>
      <c r="S7" s="91" t="s">
        <v>27</v>
      </c>
      <c r="T7" s="91" t="s">
        <v>28</v>
      </c>
      <c r="U7" s="91" t="s">
        <v>29</v>
      </c>
      <c r="V7" s="228" t="s">
        <v>233</v>
      </c>
      <c r="W7" s="269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</row>
    <row r="8" spans="1:35" s="99" customFormat="1" ht="31.5" customHeight="1" x14ac:dyDescent="0.25">
      <c r="A8" s="257" t="s">
        <v>103</v>
      </c>
      <c r="B8" s="258"/>
      <c r="C8" s="259"/>
      <c r="D8" s="125">
        <v>213022.79</v>
      </c>
      <c r="E8" s="125">
        <v>234623.63</v>
      </c>
      <c r="F8" s="125">
        <v>592922.19000000006</v>
      </c>
      <c r="G8" s="125">
        <v>1518.95</v>
      </c>
      <c r="H8" s="125">
        <v>353.3</v>
      </c>
      <c r="I8" s="125">
        <v>21205.989999999998</v>
      </c>
      <c r="J8" s="125">
        <v>50884.89</v>
      </c>
      <c r="K8" s="195">
        <v>12441858.800000001</v>
      </c>
      <c r="L8" s="195">
        <v>1545507.8</v>
      </c>
      <c r="M8" s="125">
        <v>254538.88</v>
      </c>
      <c r="N8" s="125">
        <v>500.93</v>
      </c>
      <c r="O8" s="125">
        <v>185841.16000000003</v>
      </c>
      <c r="P8" s="125">
        <v>311842.06</v>
      </c>
      <c r="Q8" s="125">
        <v>31274.375</v>
      </c>
      <c r="R8" s="125">
        <v>27415.030000000002</v>
      </c>
      <c r="S8" s="125">
        <v>402.33000000000004</v>
      </c>
      <c r="T8" s="125">
        <v>392.76000000000005</v>
      </c>
      <c r="U8" s="125">
        <v>35830.36</v>
      </c>
      <c r="V8" s="125">
        <f t="shared" ref="V8" si="0">SUM(V9)</f>
        <v>0</v>
      </c>
      <c r="W8" s="126">
        <v>15949936.225000001</v>
      </c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</row>
    <row r="9" spans="1:35" ht="16.95" customHeight="1" x14ac:dyDescent="0.3">
      <c r="A9" s="93"/>
      <c r="C9" s="100" t="s">
        <v>104</v>
      </c>
      <c r="D9" s="101">
        <v>213022.79</v>
      </c>
      <c r="E9" s="101">
        <v>234623.63</v>
      </c>
      <c r="F9" s="101">
        <v>592922.19000000006</v>
      </c>
      <c r="G9" s="101">
        <v>1518.95</v>
      </c>
      <c r="H9" s="101">
        <v>353.3</v>
      </c>
      <c r="I9" s="101">
        <v>21205.989999999998</v>
      </c>
      <c r="J9" s="101">
        <v>50884.89</v>
      </c>
      <c r="K9" s="102">
        <v>12441858.800000001</v>
      </c>
      <c r="L9" s="102">
        <v>1545507.8</v>
      </c>
      <c r="M9" s="101">
        <v>254538.88</v>
      </c>
      <c r="N9" s="101">
        <v>500.93</v>
      </c>
      <c r="O9" s="101">
        <v>185841.16000000003</v>
      </c>
      <c r="P9" s="101">
        <v>311842.06</v>
      </c>
      <c r="Q9" s="101">
        <v>31274.375</v>
      </c>
      <c r="R9" s="101">
        <v>27415.030000000002</v>
      </c>
      <c r="S9" s="101">
        <v>402.33000000000004</v>
      </c>
      <c r="T9" s="101">
        <v>392.76000000000005</v>
      </c>
      <c r="U9" s="101">
        <v>35830.36</v>
      </c>
      <c r="V9" s="101">
        <v>0</v>
      </c>
      <c r="W9" s="103">
        <v>15949936.225000001</v>
      </c>
      <c r="Y9" s="98"/>
      <c r="Z9" s="98"/>
    </row>
    <row r="10" spans="1:35" s="99" customFormat="1" ht="27" customHeight="1" x14ac:dyDescent="0.25">
      <c r="A10" s="257" t="s">
        <v>105</v>
      </c>
      <c r="B10" s="258"/>
      <c r="C10" s="259"/>
      <c r="D10" s="95">
        <v>1298730.5999999999</v>
      </c>
      <c r="E10" s="95">
        <v>1581168.6400000001</v>
      </c>
      <c r="F10" s="95">
        <v>368733.76</v>
      </c>
      <c r="G10" s="95">
        <v>696.76</v>
      </c>
      <c r="H10" s="95">
        <v>197.31</v>
      </c>
      <c r="I10" s="95">
        <v>20744.72</v>
      </c>
      <c r="J10" s="95">
        <v>430701.26999999996</v>
      </c>
      <c r="K10" s="96">
        <v>35576805.890000001</v>
      </c>
      <c r="L10" s="96">
        <v>3892278.4899999998</v>
      </c>
      <c r="M10" s="95">
        <v>934923.68</v>
      </c>
      <c r="N10" s="95">
        <v>544.84</v>
      </c>
      <c r="O10" s="95">
        <v>623187.08000000007</v>
      </c>
      <c r="P10" s="95">
        <v>2910824.37</v>
      </c>
      <c r="Q10" s="95">
        <v>489973.56</v>
      </c>
      <c r="R10" s="95">
        <v>175598.26</v>
      </c>
      <c r="S10" s="95">
        <v>26974.640000000003</v>
      </c>
      <c r="T10" s="95">
        <v>2414.4700000000003</v>
      </c>
      <c r="U10" s="95">
        <v>29978.84</v>
      </c>
      <c r="V10" s="95">
        <f t="shared" ref="V10" si="1">SUM(V11,V16,V20,V25,V33)</f>
        <v>0</v>
      </c>
      <c r="W10" s="97">
        <v>48364477.18</v>
      </c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</row>
    <row r="11" spans="1:35" ht="16.95" customHeight="1" x14ac:dyDescent="0.3">
      <c r="A11" s="93"/>
      <c r="B11" s="104" t="s">
        <v>106</v>
      </c>
      <c r="C11" s="105"/>
      <c r="D11" s="95">
        <v>355122.37</v>
      </c>
      <c r="E11" s="95">
        <v>417945.14999999997</v>
      </c>
      <c r="F11" s="95">
        <v>118279.94</v>
      </c>
      <c r="G11" s="95">
        <v>56.51</v>
      </c>
      <c r="H11" s="95">
        <v>39.56</v>
      </c>
      <c r="I11" s="95">
        <v>4470.91</v>
      </c>
      <c r="J11" s="95">
        <v>128516.68000000001</v>
      </c>
      <c r="K11" s="96">
        <v>9642985.1000000015</v>
      </c>
      <c r="L11" s="96">
        <v>1150192.3999999999</v>
      </c>
      <c r="M11" s="95">
        <v>263319.39</v>
      </c>
      <c r="N11" s="95">
        <v>0</v>
      </c>
      <c r="O11" s="95">
        <v>185684.24</v>
      </c>
      <c r="P11" s="95">
        <v>594644.53</v>
      </c>
      <c r="Q11" s="95">
        <v>129410.39499999999</v>
      </c>
      <c r="R11" s="95">
        <v>47250.61</v>
      </c>
      <c r="S11" s="95">
        <v>10379.200000000001</v>
      </c>
      <c r="T11" s="95">
        <v>621.96</v>
      </c>
      <c r="U11" s="95">
        <v>5371</v>
      </c>
      <c r="V11" s="95">
        <f t="shared" ref="V11" si="2">SUM(V12:V14)</f>
        <v>0</v>
      </c>
      <c r="W11" s="97">
        <v>13054289.945</v>
      </c>
      <c r="Y11" s="98"/>
      <c r="Z11" s="98"/>
    </row>
    <row r="12" spans="1:35" ht="16.95" customHeight="1" x14ac:dyDescent="0.3">
      <c r="A12" s="109"/>
      <c r="B12" s="110"/>
      <c r="C12" s="105" t="s">
        <v>106</v>
      </c>
      <c r="D12" s="129">
        <v>197784.81</v>
      </c>
      <c r="E12" s="129">
        <v>218675.74</v>
      </c>
      <c r="F12" s="129">
        <v>69150.490000000005</v>
      </c>
      <c r="G12" s="129">
        <v>16.509999999999998</v>
      </c>
      <c r="H12" s="129">
        <v>23.44</v>
      </c>
      <c r="I12" s="129">
        <v>2073.52</v>
      </c>
      <c r="J12" s="129">
        <v>58313.179999999993</v>
      </c>
      <c r="K12" s="184">
        <v>5522737.9400000004</v>
      </c>
      <c r="L12" s="184">
        <v>703554.1100000001</v>
      </c>
      <c r="M12" s="129">
        <v>146375.80000000002</v>
      </c>
      <c r="N12" s="129">
        <v>0</v>
      </c>
      <c r="O12" s="129">
        <v>104126.06</v>
      </c>
      <c r="P12" s="129">
        <v>313387.55000000005</v>
      </c>
      <c r="Q12" s="129">
        <v>45031.335000000006</v>
      </c>
      <c r="R12" s="129">
        <v>26835.41</v>
      </c>
      <c r="S12" s="129">
        <v>2730.84</v>
      </c>
      <c r="T12" s="129">
        <v>406.79</v>
      </c>
      <c r="U12" s="129">
        <v>4814.08</v>
      </c>
      <c r="V12" s="129">
        <v>0</v>
      </c>
      <c r="W12" s="180">
        <v>7416037.6050000004</v>
      </c>
      <c r="Y12" s="98"/>
      <c r="Z12" s="98"/>
    </row>
    <row r="13" spans="1:35" ht="16.95" customHeight="1" x14ac:dyDescent="0.3">
      <c r="A13" s="109"/>
      <c r="B13" s="110"/>
      <c r="C13" s="105" t="s">
        <v>107</v>
      </c>
      <c r="D13" s="129">
        <v>68114.97</v>
      </c>
      <c r="E13" s="129">
        <v>83510.84</v>
      </c>
      <c r="F13" s="129">
        <v>22575.71</v>
      </c>
      <c r="G13" s="129">
        <v>2</v>
      </c>
      <c r="H13" s="129">
        <v>9.4400000000000013</v>
      </c>
      <c r="I13" s="129">
        <v>848.52</v>
      </c>
      <c r="J13" s="129">
        <v>18819.54</v>
      </c>
      <c r="K13" s="184">
        <v>1929641.1600000001</v>
      </c>
      <c r="L13" s="184">
        <v>222720.2</v>
      </c>
      <c r="M13" s="129">
        <v>57267.09</v>
      </c>
      <c r="N13" s="129">
        <v>0</v>
      </c>
      <c r="O13" s="129">
        <v>35384.54</v>
      </c>
      <c r="P13" s="129">
        <v>98459.319999999992</v>
      </c>
      <c r="Q13" s="129">
        <v>23863.645</v>
      </c>
      <c r="R13" s="129">
        <v>8435.15</v>
      </c>
      <c r="S13" s="129">
        <v>901.71</v>
      </c>
      <c r="T13" s="129">
        <v>74.319999999999993</v>
      </c>
      <c r="U13" s="129">
        <v>137.26</v>
      </c>
      <c r="V13" s="129">
        <v>0</v>
      </c>
      <c r="W13" s="180">
        <v>2570765.415</v>
      </c>
      <c r="Y13" s="98"/>
      <c r="Z13" s="98"/>
    </row>
    <row r="14" spans="1:35" ht="16.95" customHeight="1" x14ac:dyDescent="0.3">
      <c r="A14" s="109"/>
      <c r="B14" s="110"/>
      <c r="C14" s="105" t="s">
        <v>108</v>
      </c>
      <c r="D14" s="129">
        <v>89222.59</v>
      </c>
      <c r="E14" s="129">
        <v>115758.57</v>
      </c>
      <c r="F14" s="129">
        <v>26553.739999999998</v>
      </c>
      <c r="G14" s="129">
        <v>38</v>
      </c>
      <c r="H14" s="129">
        <v>6.68</v>
      </c>
      <c r="I14" s="129">
        <v>1548.87</v>
      </c>
      <c r="J14" s="129">
        <v>51383.96</v>
      </c>
      <c r="K14" s="184">
        <v>2190606</v>
      </c>
      <c r="L14" s="184">
        <v>223918.08999999997</v>
      </c>
      <c r="M14" s="129">
        <v>59676.5</v>
      </c>
      <c r="N14" s="129">
        <v>0</v>
      </c>
      <c r="O14" s="129">
        <v>46173.64</v>
      </c>
      <c r="P14" s="129">
        <v>182797.65999999997</v>
      </c>
      <c r="Q14" s="129">
        <v>60515.414999999994</v>
      </c>
      <c r="R14" s="129">
        <v>11980.05</v>
      </c>
      <c r="S14" s="129">
        <v>6746.6500000000005</v>
      </c>
      <c r="T14" s="129">
        <v>140.85</v>
      </c>
      <c r="U14" s="129">
        <v>419.66</v>
      </c>
      <c r="V14" s="129">
        <v>0</v>
      </c>
      <c r="W14" s="180">
        <v>3067486.9250000003</v>
      </c>
      <c r="Y14" s="98"/>
      <c r="Z14" s="98"/>
    </row>
    <row r="15" spans="1:35" ht="5.25" customHeight="1" x14ac:dyDescent="0.3">
      <c r="A15" s="109"/>
      <c r="B15" s="110"/>
      <c r="C15" s="105"/>
      <c r="D15" s="95"/>
      <c r="E15" s="95"/>
      <c r="F15" s="95"/>
      <c r="G15" s="95"/>
      <c r="H15" s="95"/>
      <c r="I15" s="95"/>
      <c r="J15" s="95"/>
      <c r="K15" s="96"/>
      <c r="L15" s="96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7"/>
      <c r="Y15" s="98"/>
      <c r="Z15" s="98"/>
    </row>
    <row r="16" spans="1:35" ht="16.95" customHeight="1" x14ac:dyDescent="0.3">
      <c r="A16" s="109"/>
      <c r="B16" s="111" t="s">
        <v>109</v>
      </c>
      <c r="C16" s="105"/>
      <c r="D16" s="130">
        <v>191519.73</v>
      </c>
      <c r="E16" s="130">
        <v>219256.44</v>
      </c>
      <c r="F16" s="130">
        <v>54931.6</v>
      </c>
      <c r="G16" s="130">
        <v>40.08</v>
      </c>
      <c r="H16" s="130">
        <v>72.59</v>
      </c>
      <c r="I16" s="130">
        <v>3687.64</v>
      </c>
      <c r="J16" s="130">
        <v>51056.18</v>
      </c>
      <c r="K16" s="185">
        <v>6806398.5899999999</v>
      </c>
      <c r="L16" s="185">
        <v>674302.33</v>
      </c>
      <c r="M16" s="130">
        <v>182231.45</v>
      </c>
      <c r="N16" s="130">
        <v>415.5</v>
      </c>
      <c r="O16" s="130">
        <v>116523.2</v>
      </c>
      <c r="P16" s="130">
        <v>290061.82</v>
      </c>
      <c r="Q16" s="130">
        <v>42128.625</v>
      </c>
      <c r="R16" s="130">
        <v>35885.980000000003</v>
      </c>
      <c r="S16" s="130">
        <v>1172.99</v>
      </c>
      <c r="T16" s="130">
        <v>300.40999999999997</v>
      </c>
      <c r="U16" s="130">
        <v>717.36</v>
      </c>
      <c r="V16" s="130">
        <f t="shared" ref="V16" si="3">SUM(V17:V18)</f>
        <v>0</v>
      </c>
      <c r="W16" s="181">
        <v>8670702.5150000006</v>
      </c>
      <c r="Y16" s="98"/>
      <c r="Z16" s="98"/>
    </row>
    <row r="17" spans="1:26" ht="16.95" customHeight="1" x14ac:dyDescent="0.3">
      <c r="A17" s="109"/>
      <c r="B17" s="110"/>
      <c r="C17" s="105" t="s">
        <v>110</v>
      </c>
      <c r="D17" s="129">
        <v>132025.07999999999</v>
      </c>
      <c r="E17" s="129">
        <v>146541.38</v>
      </c>
      <c r="F17" s="129">
        <v>44575.44</v>
      </c>
      <c r="G17" s="129">
        <v>17.25</v>
      </c>
      <c r="H17" s="129">
        <v>72.59</v>
      </c>
      <c r="I17" s="129">
        <v>1563.46</v>
      </c>
      <c r="J17" s="129">
        <v>33208.51</v>
      </c>
      <c r="K17" s="184">
        <v>4769721.0600000005</v>
      </c>
      <c r="L17" s="184">
        <v>424039.4</v>
      </c>
      <c r="M17" s="129">
        <v>138422.96</v>
      </c>
      <c r="N17" s="129">
        <v>22</v>
      </c>
      <c r="O17" s="129">
        <v>90604.51999999999</v>
      </c>
      <c r="P17" s="129">
        <v>189874.19</v>
      </c>
      <c r="Q17" s="129">
        <v>25858.639999999999</v>
      </c>
      <c r="R17" s="129">
        <v>23434.81</v>
      </c>
      <c r="S17" s="129">
        <v>874.77</v>
      </c>
      <c r="T17" s="129">
        <v>147.03</v>
      </c>
      <c r="U17" s="129">
        <v>343.11</v>
      </c>
      <c r="V17" s="129">
        <v>0</v>
      </c>
      <c r="W17" s="180">
        <v>6021346.1999999993</v>
      </c>
      <c r="Y17" s="98"/>
      <c r="Z17" s="98"/>
    </row>
    <row r="18" spans="1:26" ht="16.95" customHeight="1" x14ac:dyDescent="0.3">
      <c r="A18" s="109"/>
      <c r="B18" s="110"/>
      <c r="C18" s="105" t="s">
        <v>111</v>
      </c>
      <c r="D18" s="129">
        <v>59494.65</v>
      </c>
      <c r="E18" s="129">
        <v>72715.06</v>
      </c>
      <c r="F18" s="129">
        <v>10356.16</v>
      </c>
      <c r="G18" s="129">
        <v>22.83</v>
      </c>
      <c r="H18" s="129">
        <v>0</v>
      </c>
      <c r="I18" s="129">
        <v>2124.1799999999998</v>
      </c>
      <c r="J18" s="129">
        <v>17847.669999999998</v>
      </c>
      <c r="K18" s="184">
        <v>2036677.5300000003</v>
      </c>
      <c r="L18" s="184">
        <v>250262.93</v>
      </c>
      <c r="M18" s="129">
        <v>43808.49</v>
      </c>
      <c r="N18" s="129">
        <v>393.5</v>
      </c>
      <c r="O18" s="129">
        <v>25918.68</v>
      </c>
      <c r="P18" s="129">
        <v>100187.63</v>
      </c>
      <c r="Q18" s="129">
        <v>16269.985000000001</v>
      </c>
      <c r="R18" s="129">
        <v>12451.17</v>
      </c>
      <c r="S18" s="129">
        <v>298.22000000000003</v>
      </c>
      <c r="T18" s="129">
        <v>153.38</v>
      </c>
      <c r="U18" s="129">
        <v>374.25</v>
      </c>
      <c r="V18" s="129">
        <v>0</v>
      </c>
      <c r="W18" s="180">
        <v>2649356.3149999999</v>
      </c>
      <c r="Y18" s="98"/>
      <c r="Z18" s="98"/>
    </row>
    <row r="19" spans="1:26" ht="5.25" customHeight="1" x14ac:dyDescent="0.3">
      <c r="A19" s="109"/>
      <c r="B19" s="110"/>
      <c r="C19" s="105"/>
      <c r="D19" s="95"/>
      <c r="E19" s="95"/>
      <c r="F19" s="95"/>
      <c r="G19" s="95"/>
      <c r="H19" s="95"/>
      <c r="I19" s="95"/>
      <c r="J19" s="95"/>
      <c r="K19" s="96"/>
      <c r="L19" s="96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7"/>
      <c r="Y19" s="98"/>
      <c r="Z19" s="98"/>
    </row>
    <row r="20" spans="1:26" ht="16.95" customHeight="1" x14ac:dyDescent="0.3">
      <c r="A20" s="93"/>
      <c r="B20" s="104" t="s">
        <v>112</v>
      </c>
      <c r="C20" s="105"/>
      <c r="D20" s="130">
        <v>215216.74</v>
      </c>
      <c r="E20" s="130">
        <v>280701.02</v>
      </c>
      <c r="F20" s="130">
        <v>47209.7</v>
      </c>
      <c r="G20" s="130">
        <v>85.85</v>
      </c>
      <c r="H20" s="130">
        <v>0</v>
      </c>
      <c r="I20" s="130">
        <v>2499.14</v>
      </c>
      <c r="J20" s="130">
        <v>64372.69</v>
      </c>
      <c r="K20" s="185">
        <v>5592861.0999999996</v>
      </c>
      <c r="L20" s="185">
        <v>477438.25</v>
      </c>
      <c r="M20" s="130">
        <v>123446.28</v>
      </c>
      <c r="N20" s="130">
        <v>24.5</v>
      </c>
      <c r="O20" s="130">
        <v>94697.91</v>
      </c>
      <c r="P20" s="130">
        <v>429788.32999999996</v>
      </c>
      <c r="Q20" s="130">
        <v>83728.990000000005</v>
      </c>
      <c r="R20" s="130">
        <v>17472.3</v>
      </c>
      <c r="S20" s="130">
        <v>1296.8</v>
      </c>
      <c r="T20" s="130">
        <v>592.31000000000006</v>
      </c>
      <c r="U20" s="130">
        <v>1549.28</v>
      </c>
      <c r="V20" s="130">
        <f t="shared" ref="V20" si="4">SUM(V21:V23)</f>
        <v>0</v>
      </c>
      <c r="W20" s="181">
        <v>7432981.1900000004</v>
      </c>
      <c r="Y20" s="98"/>
      <c r="Z20" s="98"/>
    </row>
    <row r="21" spans="1:26" ht="16.95" customHeight="1" x14ac:dyDescent="0.3">
      <c r="A21" s="109"/>
      <c r="B21" s="110"/>
      <c r="C21" s="105" t="s">
        <v>113</v>
      </c>
      <c r="D21" s="129">
        <v>132173.56</v>
      </c>
      <c r="E21" s="129">
        <v>169715.94</v>
      </c>
      <c r="F21" s="129">
        <v>28028.65</v>
      </c>
      <c r="G21" s="129">
        <v>59.75</v>
      </c>
      <c r="H21" s="129">
        <v>0</v>
      </c>
      <c r="I21" s="129">
        <v>1735.1699999999998</v>
      </c>
      <c r="J21" s="129">
        <v>40703.68</v>
      </c>
      <c r="K21" s="184">
        <v>3646657.42</v>
      </c>
      <c r="L21" s="184">
        <v>327086.68</v>
      </c>
      <c r="M21" s="129">
        <v>71229.350000000006</v>
      </c>
      <c r="N21" s="129">
        <v>23.5</v>
      </c>
      <c r="O21" s="129">
        <v>52225.85</v>
      </c>
      <c r="P21" s="129">
        <v>227139.21</v>
      </c>
      <c r="Q21" s="129">
        <v>37235.040000000001</v>
      </c>
      <c r="R21" s="129">
        <v>11948.36</v>
      </c>
      <c r="S21" s="129">
        <v>700</v>
      </c>
      <c r="T21" s="129">
        <v>375.07</v>
      </c>
      <c r="U21" s="129">
        <v>1500.78</v>
      </c>
      <c r="V21" s="129">
        <v>0</v>
      </c>
      <c r="W21" s="180">
        <v>4748538.01</v>
      </c>
      <c r="Y21" s="98"/>
      <c r="Z21" s="98"/>
    </row>
    <row r="22" spans="1:26" ht="16.95" customHeight="1" x14ac:dyDescent="0.3">
      <c r="A22" s="109"/>
      <c r="B22" s="110"/>
      <c r="C22" s="105" t="s">
        <v>114</v>
      </c>
      <c r="D22" s="129">
        <v>46737.200000000004</v>
      </c>
      <c r="E22" s="129">
        <v>62232.25</v>
      </c>
      <c r="F22" s="129">
        <v>14359.279999999999</v>
      </c>
      <c r="G22" s="129">
        <v>25.27</v>
      </c>
      <c r="H22" s="129">
        <v>0</v>
      </c>
      <c r="I22" s="129">
        <v>424.73</v>
      </c>
      <c r="J22" s="129">
        <v>12838.51</v>
      </c>
      <c r="K22" s="184">
        <v>1011249.8400000001</v>
      </c>
      <c r="L22" s="184">
        <v>81260.259999999995</v>
      </c>
      <c r="M22" s="129">
        <v>31852.949999999997</v>
      </c>
      <c r="N22" s="129">
        <v>1</v>
      </c>
      <c r="O22" s="129">
        <v>20936.32</v>
      </c>
      <c r="P22" s="129">
        <v>141754.92000000001</v>
      </c>
      <c r="Q22" s="129">
        <v>28142.114999999998</v>
      </c>
      <c r="R22" s="129">
        <v>3936.4399999999996</v>
      </c>
      <c r="S22" s="129">
        <v>596.79999999999995</v>
      </c>
      <c r="T22" s="129">
        <v>178.74</v>
      </c>
      <c r="U22" s="129">
        <v>9</v>
      </c>
      <c r="V22" s="129">
        <v>0</v>
      </c>
      <c r="W22" s="180">
        <v>1456535.625</v>
      </c>
      <c r="Y22" s="98"/>
      <c r="Z22" s="98"/>
    </row>
    <row r="23" spans="1:26" ht="16.95" customHeight="1" x14ac:dyDescent="0.3">
      <c r="A23" s="109"/>
      <c r="B23" s="110"/>
      <c r="C23" s="105" t="s">
        <v>115</v>
      </c>
      <c r="D23" s="129">
        <v>36305.979999999996</v>
      </c>
      <c r="E23" s="129">
        <v>48752.83</v>
      </c>
      <c r="F23" s="129">
        <v>4821.7700000000004</v>
      </c>
      <c r="G23" s="129">
        <v>0.83</v>
      </c>
      <c r="H23" s="129">
        <v>0</v>
      </c>
      <c r="I23" s="129">
        <v>339.24</v>
      </c>
      <c r="J23" s="129">
        <v>10830.5</v>
      </c>
      <c r="K23" s="184">
        <v>934953.83999999985</v>
      </c>
      <c r="L23" s="184">
        <v>69091.31</v>
      </c>
      <c r="M23" s="129">
        <v>20363.98</v>
      </c>
      <c r="N23" s="129">
        <v>0</v>
      </c>
      <c r="O23" s="129">
        <v>21535.739999999998</v>
      </c>
      <c r="P23" s="129">
        <v>60894.2</v>
      </c>
      <c r="Q23" s="129">
        <v>18351.835000000003</v>
      </c>
      <c r="R23" s="129">
        <v>1587.5</v>
      </c>
      <c r="S23" s="129">
        <v>0</v>
      </c>
      <c r="T23" s="129">
        <v>38.5</v>
      </c>
      <c r="U23" s="129">
        <v>39.5</v>
      </c>
      <c r="V23" s="129">
        <v>0</v>
      </c>
      <c r="W23" s="180">
        <v>1227907.5549999997</v>
      </c>
      <c r="Y23" s="98"/>
      <c r="Z23" s="98"/>
    </row>
    <row r="24" spans="1:26" ht="5.25" customHeight="1" x14ac:dyDescent="0.3">
      <c r="A24" s="109"/>
      <c r="B24" s="110"/>
      <c r="C24" s="105"/>
      <c r="D24" s="95"/>
      <c r="E24" s="95"/>
      <c r="F24" s="95"/>
      <c r="G24" s="95"/>
      <c r="H24" s="95"/>
      <c r="I24" s="95"/>
      <c r="J24" s="95"/>
      <c r="K24" s="96"/>
      <c r="L24" s="96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7"/>
      <c r="Y24" s="98"/>
      <c r="Z24" s="98"/>
    </row>
    <row r="25" spans="1:26" ht="16.95" customHeight="1" x14ac:dyDescent="0.3">
      <c r="A25" s="93"/>
      <c r="B25" s="104" t="s">
        <v>116</v>
      </c>
      <c r="C25" s="105"/>
      <c r="D25" s="130">
        <v>287146.63</v>
      </c>
      <c r="E25" s="130">
        <v>351577.69</v>
      </c>
      <c r="F25" s="130">
        <v>89412.140000000014</v>
      </c>
      <c r="G25" s="130">
        <v>27.14</v>
      </c>
      <c r="H25" s="130">
        <v>43.79</v>
      </c>
      <c r="I25" s="130">
        <v>5208.13</v>
      </c>
      <c r="J25" s="130">
        <v>100096.01</v>
      </c>
      <c r="K25" s="185">
        <v>7809033.3700000001</v>
      </c>
      <c r="L25" s="185">
        <v>874257.8</v>
      </c>
      <c r="M25" s="130">
        <v>197160.72</v>
      </c>
      <c r="N25" s="130">
        <v>99.84</v>
      </c>
      <c r="O25" s="130">
        <v>109327.45</v>
      </c>
      <c r="P25" s="130">
        <v>559775.07999999996</v>
      </c>
      <c r="Q25" s="130">
        <v>133178.44999999998</v>
      </c>
      <c r="R25" s="130">
        <v>39627.360000000001</v>
      </c>
      <c r="S25" s="130">
        <v>6912.26</v>
      </c>
      <c r="T25" s="130">
        <v>505.22999999999996</v>
      </c>
      <c r="U25" s="130">
        <v>21009.940000000002</v>
      </c>
      <c r="V25" s="130">
        <f t="shared" ref="V25" si="5">SUM(V26:V31)</f>
        <v>0</v>
      </c>
      <c r="W25" s="181">
        <v>10584399.029999999</v>
      </c>
      <c r="Y25" s="98"/>
      <c r="Z25" s="98"/>
    </row>
    <row r="26" spans="1:26" ht="16.95" customHeight="1" x14ac:dyDescent="0.3">
      <c r="A26" s="109"/>
      <c r="B26" s="110"/>
      <c r="C26" s="105" t="s">
        <v>117</v>
      </c>
      <c r="D26" s="129">
        <v>34039.869999999995</v>
      </c>
      <c r="E26" s="129">
        <v>38752.71</v>
      </c>
      <c r="F26" s="129">
        <v>5784</v>
      </c>
      <c r="G26" s="129">
        <v>3.75</v>
      </c>
      <c r="H26" s="129">
        <v>10</v>
      </c>
      <c r="I26" s="129">
        <v>690.7</v>
      </c>
      <c r="J26" s="129">
        <v>9874.7900000000009</v>
      </c>
      <c r="K26" s="184">
        <v>1053334.8399999999</v>
      </c>
      <c r="L26" s="184">
        <v>100322.99</v>
      </c>
      <c r="M26" s="129">
        <v>25514.2</v>
      </c>
      <c r="N26" s="129">
        <v>0</v>
      </c>
      <c r="O26" s="129">
        <v>12333</v>
      </c>
      <c r="P26" s="129">
        <v>68270.100000000006</v>
      </c>
      <c r="Q26" s="129">
        <v>12433.814999999999</v>
      </c>
      <c r="R26" s="129">
        <v>4929.47</v>
      </c>
      <c r="S26" s="129">
        <v>513.62</v>
      </c>
      <c r="T26" s="129">
        <v>55.980000000000004</v>
      </c>
      <c r="U26" s="129">
        <v>159.62</v>
      </c>
      <c r="V26" s="129">
        <v>0</v>
      </c>
      <c r="W26" s="180">
        <v>1367023.4550000001</v>
      </c>
      <c r="Y26" s="98"/>
      <c r="Z26" s="98"/>
    </row>
    <row r="27" spans="1:26" ht="16.95" customHeight="1" x14ac:dyDescent="0.3">
      <c r="A27" s="109"/>
      <c r="B27" s="110"/>
      <c r="C27" s="105" t="s">
        <v>118</v>
      </c>
      <c r="D27" s="129">
        <v>28875.21</v>
      </c>
      <c r="E27" s="129">
        <v>36367.449999999997</v>
      </c>
      <c r="F27" s="129">
        <v>5996.7899999999991</v>
      </c>
      <c r="G27" s="129">
        <v>0</v>
      </c>
      <c r="H27" s="129">
        <v>0</v>
      </c>
      <c r="I27" s="129">
        <v>390.53999999999996</v>
      </c>
      <c r="J27" s="129">
        <v>7640.74</v>
      </c>
      <c r="K27" s="184">
        <v>606926</v>
      </c>
      <c r="L27" s="184">
        <v>67090.510000000009</v>
      </c>
      <c r="M27" s="129">
        <v>19325.560000000001</v>
      </c>
      <c r="N27" s="129">
        <v>1</v>
      </c>
      <c r="O27" s="129">
        <v>9635.9599999999991</v>
      </c>
      <c r="P27" s="129">
        <v>58939.299999999996</v>
      </c>
      <c r="Q27" s="129">
        <v>19483.41</v>
      </c>
      <c r="R27" s="129">
        <v>3309.9399999999996</v>
      </c>
      <c r="S27" s="129">
        <v>507.66999999999996</v>
      </c>
      <c r="T27" s="129">
        <v>41.760000000000005</v>
      </c>
      <c r="U27" s="129">
        <v>34</v>
      </c>
      <c r="V27" s="129">
        <v>0</v>
      </c>
      <c r="W27" s="180">
        <v>864565.84</v>
      </c>
      <c r="Y27" s="98"/>
      <c r="Z27" s="98"/>
    </row>
    <row r="28" spans="1:26" ht="16.95" customHeight="1" x14ac:dyDescent="0.3">
      <c r="A28" s="109"/>
      <c r="B28" s="110"/>
      <c r="C28" s="105" t="s">
        <v>119</v>
      </c>
      <c r="D28" s="129">
        <v>13105.84</v>
      </c>
      <c r="E28" s="129">
        <v>16763.02</v>
      </c>
      <c r="F28" s="129">
        <v>4263.18</v>
      </c>
      <c r="G28" s="129">
        <v>0</v>
      </c>
      <c r="H28" s="129">
        <v>5.8599999999999994</v>
      </c>
      <c r="I28" s="129">
        <v>402.89</v>
      </c>
      <c r="J28" s="129">
        <v>3597.6800000000003</v>
      </c>
      <c r="K28" s="184">
        <v>257492.63999999998</v>
      </c>
      <c r="L28" s="184">
        <v>31033.33</v>
      </c>
      <c r="M28" s="129">
        <v>6912.23</v>
      </c>
      <c r="N28" s="129">
        <v>1.67</v>
      </c>
      <c r="O28" s="129">
        <v>3092.81</v>
      </c>
      <c r="P28" s="129">
        <v>21334.32</v>
      </c>
      <c r="Q28" s="129">
        <v>4072.9800000000005</v>
      </c>
      <c r="R28" s="129">
        <v>1712.47</v>
      </c>
      <c r="S28" s="129">
        <v>76.22</v>
      </c>
      <c r="T28" s="129">
        <v>18.36</v>
      </c>
      <c r="U28" s="129">
        <v>52</v>
      </c>
      <c r="V28" s="129">
        <v>0</v>
      </c>
      <c r="W28" s="180">
        <v>363937.5</v>
      </c>
      <c r="Y28" s="98"/>
      <c r="Z28" s="98"/>
    </row>
    <row r="29" spans="1:26" ht="16.95" customHeight="1" x14ac:dyDescent="0.3">
      <c r="A29" s="109"/>
      <c r="B29" s="110"/>
      <c r="C29" s="105" t="s">
        <v>120</v>
      </c>
      <c r="D29" s="129">
        <v>142636.4</v>
      </c>
      <c r="E29" s="129">
        <v>174940.38999999998</v>
      </c>
      <c r="F29" s="129">
        <v>58782.91</v>
      </c>
      <c r="G29" s="129">
        <v>17.14</v>
      </c>
      <c r="H29" s="129">
        <v>16.5</v>
      </c>
      <c r="I29" s="129">
        <v>3085.1</v>
      </c>
      <c r="J29" s="129">
        <v>57295.950000000004</v>
      </c>
      <c r="K29" s="184">
        <v>4105046.7800000003</v>
      </c>
      <c r="L29" s="184">
        <v>501118.52999999997</v>
      </c>
      <c r="M29" s="129">
        <v>92626.37</v>
      </c>
      <c r="N29" s="129">
        <v>97.17</v>
      </c>
      <c r="O29" s="129">
        <v>55226.570000000007</v>
      </c>
      <c r="P29" s="129">
        <v>219408.76</v>
      </c>
      <c r="Q29" s="129">
        <v>53729.8</v>
      </c>
      <c r="R29" s="129">
        <v>20652.53</v>
      </c>
      <c r="S29" s="129">
        <v>3816.18</v>
      </c>
      <c r="T29" s="129">
        <v>302.33999999999997</v>
      </c>
      <c r="U29" s="129">
        <v>20574.64</v>
      </c>
      <c r="V29" s="129">
        <v>0</v>
      </c>
      <c r="W29" s="180">
        <v>5509374.0599999996</v>
      </c>
      <c r="Y29" s="98"/>
      <c r="Z29" s="98"/>
    </row>
    <row r="30" spans="1:26" ht="16.95" customHeight="1" x14ac:dyDescent="0.3">
      <c r="A30" s="109"/>
      <c r="B30" s="110"/>
      <c r="C30" s="105" t="s">
        <v>121</v>
      </c>
      <c r="D30" s="129">
        <v>18337.7</v>
      </c>
      <c r="E30" s="129">
        <v>23678.86</v>
      </c>
      <c r="F30" s="129">
        <v>4187.25</v>
      </c>
      <c r="G30" s="129">
        <v>5.25</v>
      </c>
      <c r="H30" s="129">
        <v>0</v>
      </c>
      <c r="I30" s="129">
        <v>118.98</v>
      </c>
      <c r="J30" s="129">
        <v>5797.17</v>
      </c>
      <c r="K30" s="184">
        <v>457622.07</v>
      </c>
      <c r="L30" s="184">
        <v>44402.57</v>
      </c>
      <c r="M30" s="129">
        <v>14848.01</v>
      </c>
      <c r="N30" s="129">
        <v>0</v>
      </c>
      <c r="O30" s="129">
        <v>6596.2499999999991</v>
      </c>
      <c r="P30" s="129">
        <v>72991.87000000001</v>
      </c>
      <c r="Q30" s="129">
        <v>8794.8050000000003</v>
      </c>
      <c r="R30" s="129">
        <v>1959.3900000000003</v>
      </c>
      <c r="S30" s="129">
        <v>624.63</v>
      </c>
      <c r="T30" s="129">
        <v>11</v>
      </c>
      <c r="U30" s="129">
        <v>60.17</v>
      </c>
      <c r="V30" s="129">
        <v>0</v>
      </c>
      <c r="W30" s="180">
        <v>660035.97499999986</v>
      </c>
      <c r="Y30" s="98"/>
      <c r="Z30" s="98"/>
    </row>
    <row r="31" spans="1:26" ht="16.95" customHeight="1" x14ac:dyDescent="0.3">
      <c r="A31" s="109"/>
      <c r="B31" s="110"/>
      <c r="C31" s="105" t="s">
        <v>122</v>
      </c>
      <c r="D31" s="129">
        <v>50151.61</v>
      </c>
      <c r="E31" s="129">
        <v>61075.259999999995</v>
      </c>
      <c r="F31" s="129">
        <v>10398.009999999998</v>
      </c>
      <c r="G31" s="129">
        <v>1</v>
      </c>
      <c r="H31" s="129">
        <v>11.43</v>
      </c>
      <c r="I31" s="129">
        <v>519.91999999999996</v>
      </c>
      <c r="J31" s="129">
        <v>15889.68</v>
      </c>
      <c r="K31" s="184">
        <v>1328611.04</v>
      </c>
      <c r="L31" s="184">
        <v>130289.87</v>
      </c>
      <c r="M31" s="129">
        <v>37934.35</v>
      </c>
      <c r="N31" s="129">
        <v>0</v>
      </c>
      <c r="O31" s="129">
        <v>22442.86</v>
      </c>
      <c r="P31" s="129">
        <v>118830.73000000001</v>
      </c>
      <c r="Q31" s="129">
        <v>34663.64</v>
      </c>
      <c r="R31" s="129">
        <v>7063.5599999999995</v>
      </c>
      <c r="S31" s="129">
        <v>1373.94</v>
      </c>
      <c r="T31" s="129">
        <v>75.789999999999992</v>
      </c>
      <c r="U31" s="129">
        <v>129.51</v>
      </c>
      <c r="V31" s="129">
        <v>0</v>
      </c>
      <c r="W31" s="180">
        <v>1819462.2</v>
      </c>
      <c r="Y31" s="98"/>
      <c r="Z31" s="98"/>
    </row>
    <row r="32" spans="1:26" ht="5.25" customHeight="1" x14ac:dyDescent="0.3">
      <c r="A32" s="109"/>
      <c r="B32" s="110"/>
      <c r="C32" s="105"/>
      <c r="D32" s="95"/>
      <c r="E32" s="95"/>
      <c r="F32" s="95"/>
      <c r="G32" s="95"/>
      <c r="H32" s="95"/>
      <c r="I32" s="95"/>
      <c r="J32" s="95"/>
      <c r="K32" s="96"/>
      <c r="L32" s="96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7"/>
      <c r="Y32" s="98"/>
      <c r="Z32" s="98"/>
    </row>
    <row r="33" spans="1:35" ht="16.95" customHeight="1" x14ac:dyDescent="0.3">
      <c r="A33" s="93"/>
      <c r="B33" s="104" t="s">
        <v>123</v>
      </c>
      <c r="C33" s="105"/>
      <c r="D33" s="130">
        <v>249725.13000000003</v>
      </c>
      <c r="E33" s="130">
        <v>311688.34000000003</v>
      </c>
      <c r="F33" s="130">
        <v>58900.38</v>
      </c>
      <c r="G33" s="130">
        <v>487.18</v>
      </c>
      <c r="H33" s="130">
        <v>41.37</v>
      </c>
      <c r="I33" s="130">
        <v>4878.9000000000005</v>
      </c>
      <c r="J33" s="130">
        <v>86659.709999999992</v>
      </c>
      <c r="K33" s="185">
        <v>5725527.7300000004</v>
      </c>
      <c r="L33" s="185">
        <v>716087.71000000008</v>
      </c>
      <c r="M33" s="130">
        <v>168765.84</v>
      </c>
      <c r="N33" s="130">
        <v>5</v>
      </c>
      <c r="O33" s="130">
        <v>116954.28</v>
      </c>
      <c r="P33" s="130">
        <v>1036554.6100000001</v>
      </c>
      <c r="Q33" s="130">
        <v>101527.09999999999</v>
      </c>
      <c r="R33" s="130">
        <v>35362.010000000009</v>
      </c>
      <c r="S33" s="130">
        <v>7213.39</v>
      </c>
      <c r="T33" s="130">
        <v>394.56</v>
      </c>
      <c r="U33" s="130">
        <v>1331.2599999999998</v>
      </c>
      <c r="V33" s="130">
        <f t="shared" ref="V33" si="6">SUM(V34:V41)</f>
        <v>0</v>
      </c>
      <c r="W33" s="181">
        <v>8622104.5</v>
      </c>
      <c r="Y33" s="98"/>
      <c r="Z33" s="98"/>
    </row>
    <row r="34" spans="1:35" ht="16.95" customHeight="1" x14ac:dyDescent="0.3">
      <c r="A34" s="109"/>
      <c r="B34" s="110"/>
      <c r="C34" s="105" t="s">
        <v>124</v>
      </c>
      <c r="D34" s="129">
        <v>53721.36</v>
      </c>
      <c r="E34" s="129">
        <v>63321.54</v>
      </c>
      <c r="F34" s="129">
        <v>14799.849999999999</v>
      </c>
      <c r="G34" s="129">
        <v>13</v>
      </c>
      <c r="H34" s="129">
        <v>21.25</v>
      </c>
      <c r="I34" s="129">
        <v>1203.1799999999998</v>
      </c>
      <c r="J34" s="129">
        <v>16704.489999999998</v>
      </c>
      <c r="K34" s="184">
        <v>1413037.1099999999</v>
      </c>
      <c r="L34" s="184">
        <v>179946.51</v>
      </c>
      <c r="M34" s="129">
        <v>37284.710000000006</v>
      </c>
      <c r="N34" s="129">
        <v>0</v>
      </c>
      <c r="O34" s="129">
        <v>22595.65</v>
      </c>
      <c r="P34" s="129">
        <v>200086.47</v>
      </c>
      <c r="Q34" s="129">
        <v>13578.050000000001</v>
      </c>
      <c r="R34" s="129">
        <v>6919.5</v>
      </c>
      <c r="S34" s="129">
        <v>364.23</v>
      </c>
      <c r="T34" s="129">
        <v>91.23</v>
      </c>
      <c r="U34" s="129">
        <v>746.95</v>
      </c>
      <c r="V34" s="129">
        <v>0</v>
      </c>
      <c r="W34" s="180">
        <v>2024435.08</v>
      </c>
      <c r="Y34" s="98"/>
      <c r="Z34" s="98"/>
    </row>
    <row r="35" spans="1:35" ht="16.95" customHeight="1" x14ac:dyDescent="0.3">
      <c r="A35" s="109"/>
      <c r="B35" s="110"/>
      <c r="C35" s="105" t="s">
        <v>125</v>
      </c>
      <c r="D35" s="129">
        <v>7360.85</v>
      </c>
      <c r="E35" s="129">
        <v>10378.64</v>
      </c>
      <c r="F35" s="129">
        <v>702.15</v>
      </c>
      <c r="G35" s="129">
        <v>0</v>
      </c>
      <c r="H35" s="129">
        <v>0</v>
      </c>
      <c r="I35" s="129">
        <v>131.38999999999999</v>
      </c>
      <c r="J35" s="129">
        <v>2303.66</v>
      </c>
      <c r="K35" s="184">
        <v>179606.25</v>
      </c>
      <c r="L35" s="184">
        <v>21037.64</v>
      </c>
      <c r="M35" s="129">
        <v>5124.25</v>
      </c>
      <c r="N35" s="129">
        <v>0</v>
      </c>
      <c r="O35" s="129">
        <v>2722.09</v>
      </c>
      <c r="P35" s="129">
        <v>16544.260000000002</v>
      </c>
      <c r="Q35" s="129">
        <v>6316.5050000000001</v>
      </c>
      <c r="R35" s="129">
        <v>1220.74</v>
      </c>
      <c r="S35" s="129">
        <v>109.50999999999999</v>
      </c>
      <c r="T35" s="129">
        <v>8</v>
      </c>
      <c r="U35" s="129">
        <v>0</v>
      </c>
      <c r="V35" s="129">
        <v>0</v>
      </c>
      <c r="W35" s="180">
        <v>253565.935</v>
      </c>
      <c r="Y35" s="98"/>
      <c r="Z35" s="98"/>
    </row>
    <row r="36" spans="1:35" ht="16.95" customHeight="1" x14ac:dyDescent="0.3">
      <c r="A36" s="109"/>
      <c r="B36" s="110"/>
      <c r="C36" s="105" t="s">
        <v>126</v>
      </c>
      <c r="D36" s="129">
        <v>23661.639999999996</v>
      </c>
      <c r="E36" s="129">
        <v>30209.06</v>
      </c>
      <c r="F36" s="129">
        <v>8213.16</v>
      </c>
      <c r="G36" s="129">
        <v>0</v>
      </c>
      <c r="H36" s="129">
        <v>18.979999999999997</v>
      </c>
      <c r="I36" s="129">
        <v>290.25</v>
      </c>
      <c r="J36" s="129">
        <v>13859.73</v>
      </c>
      <c r="K36" s="184">
        <v>443901.96</v>
      </c>
      <c r="L36" s="184">
        <v>63931.950000000004</v>
      </c>
      <c r="M36" s="129">
        <v>15893.7</v>
      </c>
      <c r="N36" s="129">
        <v>0</v>
      </c>
      <c r="O36" s="129">
        <v>7827.06</v>
      </c>
      <c r="P36" s="129">
        <v>108904.1</v>
      </c>
      <c r="Q36" s="129">
        <v>7937.9849999999997</v>
      </c>
      <c r="R36" s="129">
        <v>2843.7799999999997</v>
      </c>
      <c r="S36" s="129">
        <v>4441.7900000000009</v>
      </c>
      <c r="T36" s="129">
        <v>27.339999999999996</v>
      </c>
      <c r="U36" s="129">
        <v>15.379999999999999</v>
      </c>
      <c r="V36" s="129">
        <v>0</v>
      </c>
      <c r="W36" s="180">
        <v>731977.86499999999</v>
      </c>
      <c r="Y36" s="98"/>
      <c r="Z36" s="98"/>
    </row>
    <row r="37" spans="1:35" ht="16.95" customHeight="1" x14ac:dyDescent="0.3">
      <c r="A37" s="109"/>
      <c r="B37" s="110"/>
      <c r="C37" s="105" t="s">
        <v>127</v>
      </c>
      <c r="D37" s="129">
        <v>77618.960000000006</v>
      </c>
      <c r="E37" s="129">
        <v>94885.74000000002</v>
      </c>
      <c r="F37" s="129">
        <v>15392.77</v>
      </c>
      <c r="G37" s="129">
        <v>433.13</v>
      </c>
      <c r="H37" s="129">
        <v>0</v>
      </c>
      <c r="I37" s="129">
        <v>1713.16</v>
      </c>
      <c r="J37" s="129">
        <v>25806.79</v>
      </c>
      <c r="K37" s="184">
        <v>1699615.1300000001</v>
      </c>
      <c r="L37" s="184">
        <v>206401.94999999998</v>
      </c>
      <c r="M37" s="129">
        <v>48293.43</v>
      </c>
      <c r="N37" s="129">
        <v>0</v>
      </c>
      <c r="O37" s="129">
        <v>47357.5</v>
      </c>
      <c r="P37" s="129">
        <v>328802.27</v>
      </c>
      <c r="Q37" s="129">
        <v>32122.44</v>
      </c>
      <c r="R37" s="129">
        <v>11858.26</v>
      </c>
      <c r="S37" s="129">
        <v>257.39</v>
      </c>
      <c r="T37" s="129">
        <v>92.460000000000008</v>
      </c>
      <c r="U37" s="129">
        <v>207</v>
      </c>
      <c r="V37" s="129">
        <v>0</v>
      </c>
      <c r="W37" s="180">
        <v>2590858.38</v>
      </c>
      <c r="Y37" s="98"/>
      <c r="Z37" s="98"/>
    </row>
    <row r="38" spans="1:35" ht="16.95" customHeight="1" x14ac:dyDescent="0.3">
      <c r="A38" s="109"/>
      <c r="B38" s="110"/>
      <c r="C38" s="105" t="s">
        <v>128</v>
      </c>
      <c r="D38" s="129">
        <v>19395.68</v>
      </c>
      <c r="E38" s="129">
        <v>23705.85</v>
      </c>
      <c r="F38" s="129">
        <v>5360.59</v>
      </c>
      <c r="G38" s="129">
        <v>0</v>
      </c>
      <c r="H38" s="129">
        <v>0</v>
      </c>
      <c r="I38" s="129">
        <v>485.19999999999993</v>
      </c>
      <c r="J38" s="129">
        <v>5926.34</v>
      </c>
      <c r="K38" s="184">
        <v>432620.08999999997</v>
      </c>
      <c r="L38" s="184">
        <v>48549.799999999996</v>
      </c>
      <c r="M38" s="129">
        <v>12871.73</v>
      </c>
      <c r="N38" s="129">
        <v>0</v>
      </c>
      <c r="O38" s="129">
        <v>7926.7899999999991</v>
      </c>
      <c r="P38" s="129">
        <v>92001.44</v>
      </c>
      <c r="Q38" s="129">
        <v>8639.42</v>
      </c>
      <c r="R38" s="129">
        <v>2271.98</v>
      </c>
      <c r="S38" s="129">
        <v>993.1400000000001</v>
      </c>
      <c r="T38" s="129">
        <v>31.119999999999997</v>
      </c>
      <c r="U38" s="129">
        <v>222.13</v>
      </c>
      <c r="V38" s="129">
        <v>0</v>
      </c>
      <c r="W38" s="180">
        <v>661001.30000000005</v>
      </c>
      <c r="Y38" s="98"/>
      <c r="Z38" s="98"/>
    </row>
    <row r="39" spans="1:35" ht="16.95" customHeight="1" x14ac:dyDescent="0.3">
      <c r="A39" s="109"/>
      <c r="B39" s="110"/>
      <c r="C39" s="105" t="s">
        <v>129</v>
      </c>
      <c r="D39" s="129">
        <v>34925.83</v>
      </c>
      <c r="E39" s="129">
        <v>46520.71</v>
      </c>
      <c r="F39" s="129">
        <v>8466.2899999999991</v>
      </c>
      <c r="G39" s="129">
        <v>17.48</v>
      </c>
      <c r="H39" s="129">
        <v>1.1400000000000001</v>
      </c>
      <c r="I39" s="129">
        <v>415.75</v>
      </c>
      <c r="J39" s="129">
        <v>13178.669999999998</v>
      </c>
      <c r="K39" s="184">
        <v>878755.6399999999</v>
      </c>
      <c r="L39" s="184">
        <v>119163.13</v>
      </c>
      <c r="M39" s="129">
        <v>24984.690000000002</v>
      </c>
      <c r="N39" s="129">
        <v>5</v>
      </c>
      <c r="O39" s="129">
        <v>16043.119999999999</v>
      </c>
      <c r="P39" s="129">
        <v>118110.88999999998</v>
      </c>
      <c r="Q39" s="129">
        <v>16400.43</v>
      </c>
      <c r="R39" s="129">
        <v>6248.7000000000007</v>
      </c>
      <c r="S39" s="129">
        <v>222.65</v>
      </c>
      <c r="T39" s="129">
        <v>92.52000000000001</v>
      </c>
      <c r="U39" s="129">
        <v>129.53</v>
      </c>
      <c r="V39" s="129">
        <v>0</v>
      </c>
      <c r="W39" s="180">
        <v>1283682.1700000004</v>
      </c>
      <c r="Y39" s="98"/>
      <c r="Z39" s="98"/>
    </row>
    <row r="40" spans="1:35" ht="16.95" customHeight="1" x14ac:dyDescent="0.3">
      <c r="A40" s="109"/>
      <c r="B40" s="110"/>
      <c r="C40" s="105" t="s">
        <v>130</v>
      </c>
      <c r="D40" s="129">
        <v>24446.870000000003</v>
      </c>
      <c r="E40" s="129">
        <v>31408.28</v>
      </c>
      <c r="F40" s="129">
        <v>4955.2699999999995</v>
      </c>
      <c r="G40" s="129">
        <v>22.57</v>
      </c>
      <c r="H40" s="129">
        <v>0</v>
      </c>
      <c r="I40" s="129">
        <v>484.72</v>
      </c>
      <c r="J40" s="129">
        <v>5831.130000000001</v>
      </c>
      <c r="K40" s="184">
        <v>471178.81000000006</v>
      </c>
      <c r="L40" s="184">
        <v>49381.08</v>
      </c>
      <c r="M40" s="129">
        <v>19144.059999999998</v>
      </c>
      <c r="N40" s="129">
        <v>0</v>
      </c>
      <c r="O40" s="129">
        <v>7649.12</v>
      </c>
      <c r="P40" s="129">
        <v>136133.09</v>
      </c>
      <c r="Q40" s="129">
        <v>11887.415000000001</v>
      </c>
      <c r="R40" s="129">
        <v>2862.99</v>
      </c>
      <c r="S40" s="129">
        <v>30.86</v>
      </c>
      <c r="T40" s="129">
        <v>34.010000000000005</v>
      </c>
      <c r="U40" s="129">
        <v>4</v>
      </c>
      <c r="V40" s="129">
        <v>0</v>
      </c>
      <c r="W40" s="180">
        <v>765454.27500000014</v>
      </c>
      <c r="Y40" s="98"/>
      <c r="Z40" s="98"/>
    </row>
    <row r="41" spans="1:35" ht="16.95" customHeight="1" x14ac:dyDescent="0.3">
      <c r="A41" s="109"/>
      <c r="B41" s="110"/>
      <c r="C41" s="105" t="s">
        <v>131</v>
      </c>
      <c r="D41" s="129">
        <v>8593.9399999999987</v>
      </c>
      <c r="E41" s="129">
        <v>11258.52</v>
      </c>
      <c r="F41" s="129">
        <v>1010.3</v>
      </c>
      <c r="G41" s="129">
        <v>1</v>
      </c>
      <c r="H41" s="129">
        <v>0</v>
      </c>
      <c r="I41" s="129">
        <v>155.25</v>
      </c>
      <c r="J41" s="129">
        <v>3048.9</v>
      </c>
      <c r="K41" s="184">
        <v>206812.74</v>
      </c>
      <c r="L41" s="184">
        <v>27675.65</v>
      </c>
      <c r="M41" s="129">
        <v>5169.2700000000004</v>
      </c>
      <c r="N41" s="129">
        <v>0</v>
      </c>
      <c r="O41" s="129">
        <v>4832.95</v>
      </c>
      <c r="P41" s="129">
        <v>35972.089999999997</v>
      </c>
      <c r="Q41" s="129">
        <v>4644.8550000000005</v>
      </c>
      <c r="R41" s="129">
        <v>1136.06</v>
      </c>
      <c r="S41" s="129">
        <v>793.81999999999994</v>
      </c>
      <c r="T41" s="129">
        <v>17.88</v>
      </c>
      <c r="U41" s="129">
        <v>6.27</v>
      </c>
      <c r="V41" s="129">
        <v>0</v>
      </c>
      <c r="W41" s="180">
        <v>311129.495</v>
      </c>
      <c r="Y41" s="98"/>
      <c r="Z41" s="98"/>
    </row>
    <row r="42" spans="1:35" s="99" customFormat="1" ht="31.95" customHeight="1" x14ac:dyDescent="0.25">
      <c r="A42" s="112" t="s">
        <v>132</v>
      </c>
      <c r="B42" s="113"/>
      <c r="C42" s="114"/>
      <c r="D42" s="95">
        <v>569794.30000000005</v>
      </c>
      <c r="E42" s="95">
        <v>661228.16</v>
      </c>
      <c r="F42" s="95">
        <v>393162.50000000006</v>
      </c>
      <c r="G42" s="95">
        <v>182.78</v>
      </c>
      <c r="H42" s="95">
        <v>155.79000000000002</v>
      </c>
      <c r="I42" s="95">
        <v>22406.32</v>
      </c>
      <c r="J42" s="95">
        <v>75112.429999999993</v>
      </c>
      <c r="K42" s="96">
        <v>19540440.079999998</v>
      </c>
      <c r="L42" s="96">
        <v>1934994.59</v>
      </c>
      <c r="M42" s="95">
        <v>579157.84999999986</v>
      </c>
      <c r="N42" s="95">
        <v>797.9</v>
      </c>
      <c r="O42" s="95">
        <v>475026.07</v>
      </c>
      <c r="P42" s="95">
        <v>1182483.0900000001</v>
      </c>
      <c r="Q42" s="95">
        <v>483660.4</v>
      </c>
      <c r="R42" s="95">
        <v>26734.52</v>
      </c>
      <c r="S42" s="95">
        <v>4123.3200000000006</v>
      </c>
      <c r="T42" s="95">
        <v>367.65</v>
      </c>
      <c r="U42" s="95">
        <v>9348.1299999999974</v>
      </c>
      <c r="V42" s="95">
        <f>SUM(V43,V46,V55,V61,V68)</f>
        <v>0</v>
      </c>
      <c r="W42" s="97">
        <v>25959175.880000003</v>
      </c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</row>
    <row r="43" spans="1:35" ht="16.95" customHeight="1" x14ac:dyDescent="0.3">
      <c r="A43" s="93"/>
      <c r="B43" s="104" t="s">
        <v>133</v>
      </c>
      <c r="C43" s="105"/>
      <c r="D43" s="130">
        <v>59159.89</v>
      </c>
      <c r="E43" s="130">
        <v>71239.16</v>
      </c>
      <c r="F43" s="130">
        <v>30709.07</v>
      </c>
      <c r="G43" s="130">
        <v>13.73</v>
      </c>
      <c r="H43" s="130">
        <v>28</v>
      </c>
      <c r="I43" s="130">
        <v>1249.78</v>
      </c>
      <c r="J43" s="130">
        <v>10009.209999999999</v>
      </c>
      <c r="K43" s="185">
        <v>2222436.6999999997</v>
      </c>
      <c r="L43" s="185">
        <v>223442.25</v>
      </c>
      <c r="M43" s="130">
        <v>59283.670000000006</v>
      </c>
      <c r="N43" s="130">
        <v>258.25</v>
      </c>
      <c r="O43" s="130">
        <v>38534.370000000003</v>
      </c>
      <c r="P43" s="130">
        <v>118137.85999999999</v>
      </c>
      <c r="Q43" s="130">
        <v>22076.640000000003</v>
      </c>
      <c r="R43" s="130">
        <v>4248.42</v>
      </c>
      <c r="S43" s="130">
        <v>591.06999999999994</v>
      </c>
      <c r="T43" s="130">
        <v>47.77</v>
      </c>
      <c r="U43" s="130">
        <v>842.91</v>
      </c>
      <c r="V43" s="130">
        <f t="shared" ref="V43" si="7">SUM(V44)</f>
        <v>0</v>
      </c>
      <c r="W43" s="181">
        <v>2862308.7500000005</v>
      </c>
      <c r="Y43" s="98"/>
      <c r="Z43" s="98"/>
    </row>
    <row r="44" spans="1:35" ht="16.95" customHeight="1" x14ac:dyDescent="0.3">
      <c r="A44" s="109"/>
      <c r="B44" s="110"/>
      <c r="C44" s="105" t="s">
        <v>134</v>
      </c>
      <c r="D44" s="129">
        <v>59159.89</v>
      </c>
      <c r="E44" s="129">
        <v>71239.16</v>
      </c>
      <c r="F44" s="129">
        <v>30709.07</v>
      </c>
      <c r="G44" s="129">
        <v>13.73</v>
      </c>
      <c r="H44" s="129">
        <v>28</v>
      </c>
      <c r="I44" s="129">
        <v>1249.78</v>
      </c>
      <c r="J44" s="129">
        <v>10009.209999999999</v>
      </c>
      <c r="K44" s="184">
        <v>2222436.6999999997</v>
      </c>
      <c r="L44" s="184">
        <v>223442.25</v>
      </c>
      <c r="M44" s="129">
        <v>59283.670000000006</v>
      </c>
      <c r="N44" s="129">
        <v>258.25</v>
      </c>
      <c r="O44" s="129">
        <v>38534.370000000003</v>
      </c>
      <c r="P44" s="129">
        <v>118137.85999999999</v>
      </c>
      <c r="Q44" s="129">
        <v>22076.640000000003</v>
      </c>
      <c r="R44" s="129">
        <v>4248.42</v>
      </c>
      <c r="S44" s="129">
        <v>591.06999999999994</v>
      </c>
      <c r="T44" s="129">
        <v>47.77</v>
      </c>
      <c r="U44" s="129">
        <v>842.91</v>
      </c>
      <c r="V44" s="129">
        <v>0</v>
      </c>
      <c r="W44" s="180">
        <v>2862308.7500000005</v>
      </c>
      <c r="Y44" s="98"/>
      <c r="Z44" s="98"/>
    </row>
    <row r="45" spans="1:35" ht="5.25" customHeight="1" x14ac:dyDescent="0.3">
      <c r="A45" s="109"/>
      <c r="B45" s="110"/>
      <c r="C45" s="105"/>
      <c r="D45" s="95"/>
      <c r="E45" s="95"/>
      <c r="F45" s="95"/>
      <c r="G45" s="95"/>
      <c r="H45" s="95"/>
      <c r="I45" s="95"/>
      <c r="J45" s="95"/>
      <c r="K45" s="96"/>
      <c r="L45" s="96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7"/>
      <c r="Y45" s="98"/>
      <c r="Z45" s="98"/>
    </row>
    <row r="46" spans="1:35" ht="16.95" customHeight="1" x14ac:dyDescent="0.3">
      <c r="A46" s="93"/>
      <c r="B46" s="104" t="s">
        <v>135</v>
      </c>
      <c r="C46" s="105"/>
      <c r="D46" s="130">
        <v>205162.57</v>
      </c>
      <c r="E46" s="130">
        <v>224499.89</v>
      </c>
      <c r="F46" s="130">
        <v>158161.53999999998</v>
      </c>
      <c r="G46" s="130">
        <v>111.5</v>
      </c>
      <c r="H46" s="130">
        <v>79.64</v>
      </c>
      <c r="I46" s="130">
        <v>10453.469999999999</v>
      </c>
      <c r="J46" s="130">
        <v>27022.09</v>
      </c>
      <c r="K46" s="185">
        <v>7462757.9000000004</v>
      </c>
      <c r="L46" s="185">
        <v>700105.75</v>
      </c>
      <c r="M46" s="130">
        <v>198600.66</v>
      </c>
      <c r="N46" s="130">
        <v>278.26</v>
      </c>
      <c r="O46" s="130">
        <v>139699.08000000002</v>
      </c>
      <c r="P46" s="130">
        <v>521827.66000000003</v>
      </c>
      <c r="Q46" s="130">
        <v>147048.255</v>
      </c>
      <c r="R46" s="130">
        <v>9274.07</v>
      </c>
      <c r="S46" s="130">
        <v>1554.22</v>
      </c>
      <c r="T46" s="130">
        <v>92.61</v>
      </c>
      <c r="U46" s="130">
        <v>6691.3899999999994</v>
      </c>
      <c r="V46" s="130">
        <f>SUM(V47:V53)</f>
        <v>0</v>
      </c>
      <c r="W46" s="181">
        <v>9813420.5549999997</v>
      </c>
      <c r="Y46" s="98"/>
      <c r="Z46" s="98"/>
    </row>
    <row r="47" spans="1:35" ht="16.95" customHeight="1" x14ac:dyDescent="0.3">
      <c r="A47" s="109"/>
      <c r="B47" s="110"/>
      <c r="C47" s="105" t="s">
        <v>136</v>
      </c>
      <c r="D47" s="129">
        <v>17072.88</v>
      </c>
      <c r="E47" s="129">
        <v>20315.239999999998</v>
      </c>
      <c r="F47" s="129">
        <v>12424.52</v>
      </c>
      <c r="G47" s="129">
        <v>0</v>
      </c>
      <c r="H47" s="129">
        <v>0</v>
      </c>
      <c r="I47" s="129">
        <v>238.95000000000002</v>
      </c>
      <c r="J47" s="129">
        <v>2446.5100000000002</v>
      </c>
      <c r="K47" s="184">
        <v>526189.69999999995</v>
      </c>
      <c r="L47" s="184">
        <v>42769.03</v>
      </c>
      <c r="M47" s="129">
        <v>14637.95</v>
      </c>
      <c r="N47" s="129">
        <v>11.5</v>
      </c>
      <c r="O47" s="129">
        <v>5726.71</v>
      </c>
      <c r="P47" s="129">
        <v>35455.630000000005</v>
      </c>
      <c r="Q47" s="129">
        <v>11382.985000000001</v>
      </c>
      <c r="R47" s="129">
        <v>702.23</v>
      </c>
      <c r="S47" s="129">
        <v>55.92</v>
      </c>
      <c r="T47" s="129">
        <v>16</v>
      </c>
      <c r="U47" s="129">
        <v>62</v>
      </c>
      <c r="V47" s="129">
        <v>0</v>
      </c>
      <c r="W47" s="180">
        <v>689507.755</v>
      </c>
      <c r="Y47" s="98"/>
      <c r="Z47" s="98"/>
    </row>
    <row r="48" spans="1:35" ht="16.95" customHeight="1" x14ac:dyDescent="0.3">
      <c r="A48" s="109"/>
      <c r="B48" s="110"/>
      <c r="C48" s="105" t="s">
        <v>137</v>
      </c>
      <c r="D48" s="129">
        <v>55766.51</v>
      </c>
      <c r="E48" s="129">
        <v>57117.789999999994</v>
      </c>
      <c r="F48" s="129">
        <v>50074.94</v>
      </c>
      <c r="G48" s="129">
        <v>15.5</v>
      </c>
      <c r="H48" s="129">
        <v>41</v>
      </c>
      <c r="I48" s="129">
        <v>3918.7200000000003</v>
      </c>
      <c r="J48" s="129">
        <v>7360.8799999999992</v>
      </c>
      <c r="K48" s="184">
        <v>2271560.27</v>
      </c>
      <c r="L48" s="184">
        <v>202459.90999999997</v>
      </c>
      <c r="M48" s="129">
        <v>60948.26</v>
      </c>
      <c r="N48" s="129">
        <v>265.76</v>
      </c>
      <c r="O48" s="129">
        <v>48208.3</v>
      </c>
      <c r="P48" s="129">
        <v>167265.27000000002</v>
      </c>
      <c r="Q48" s="129">
        <v>37532.645000000004</v>
      </c>
      <c r="R48" s="129">
        <v>2644.25</v>
      </c>
      <c r="S48" s="129">
        <v>765.09</v>
      </c>
      <c r="T48" s="129">
        <v>35.25</v>
      </c>
      <c r="U48" s="129">
        <v>4451.2299999999996</v>
      </c>
      <c r="V48" s="129">
        <v>0</v>
      </c>
      <c r="W48" s="180">
        <v>2970431.5749999997</v>
      </c>
      <c r="Y48" s="98"/>
      <c r="Z48" s="98"/>
    </row>
    <row r="49" spans="1:26" ht="16.95" customHeight="1" x14ac:dyDescent="0.3">
      <c r="A49" s="109"/>
      <c r="B49" s="110"/>
      <c r="C49" s="105" t="s">
        <v>138</v>
      </c>
      <c r="D49" s="129">
        <v>36899.99</v>
      </c>
      <c r="E49" s="129">
        <v>36514.240000000005</v>
      </c>
      <c r="F49" s="129">
        <v>27940.03</v>
      </c>
      <c r="G49" s="129">
        <v>0</v>
      </c>
      <c r="H49" s="129">
        <v>9</v>
      </c>
      <c r="I49" s="129">
        <v>3453.51</v>
      </c>
      <c r="J49" s="129">
        <v>4534.1499999999996</v>
      </c>
      <c r="K49" s="184">
        <v>1565227.9700000002</v>
      </c>
      <c r="L49" s="184">
        <v>152369.16999999998</v>
      </c>
      <c r="M49" s="129">
        <v>27278.79</v>
      </c>
      <c r="N49" s="129">
        <v>0</v>
      </c>
      <c r="O49" s="129">
        <v>22566.33</v>
      </c>
      <c r="P49" s="129">
        <v>54476.85</v>
      </c>
      <c r="Q49" s="129">
        <v>18464.25</v>
      </c>
      <c r="R49" s="129">
        <v>1542.67</v>
      </c>
      <c r="S49" s="129">
        <v>271.26</v>
      </c>
      <c r="T49" s="129">
        <v>10</v>
      </c>
      <c r="U49" s="129">
        <v>1668.27</v>
      </c>
      <c r="V49" s="129">
        <v>0</v>
      </c>
      <c r="W49" s="180">
        <v>1953226.48</v>
      </c>
      <c r="Y49" s="98"/>
      <c r="Z49" s="98"/>
    </row>
    <row r="50" spans="1:26" ht="16.95" customHeight="1" x14ac:dyDescent="0.3">
      <c r="A50" s="109"/>
      <c r="B50" s="110"/>
      <c r="C50" s="105" t="s">
        <v>139</v>
      </c>
      <c r="D50" s="129">
        <v>51520.039999999994</v>
      </c>
      <c r="E50" s="129">
        <v>59297.94</v>
      </c>
      <c r="F50" s="129">
        <v>35556.269999999997</v>
      </c>
      <c r="G50" s="129">
        <v>4</v>
      </c>
      <c r="H50" s="129">
        <v>12.639999999999999</v>
      </c>
      <c r="I50" s="129">
        <v>2159.38</v>
      </c>
      <c r="J50" s="129">
        <v>8043</v>
      </c>
      <c r="K50" s="184">
        <v>1486551.79</v>
      </c>
      <c r="L50" s="184">
        <v>173205.61000000002</v>
      </c>
      <c r="M50" s="129">
        <v>44399.649999999994</v>
      </c>
      <c r="N50" s="129">
        <v>1</v>
      </c>
      <c r="O50" s="129">
        <v>19087.990000000002</v>
      </c>
      <c r="P50" s="129">
        <v>144109.4</v>
      </c>
      <c r="Q50" s="129">
        <v>26017.83</v>
      </c>
      <c r="R50" s="129">
        <v>2826.79</v>
      </c>
      <c r="S50" s="129">
        <v>202.94000000000003</v>
      </c>
      <c r="T50" s="129">
        <v>20.86</v>
      </c>
      <c r="U50" s="129">
        <v>138.75</v>
      </c>
      <c r="V50" s="129">
        <v>0</v>
      </c>
      <c r="W50" s="180">
        <v>2053155.88</v>
      </c>
      <c r="Y50" s="98"/>
      <c r="Z50" s="98"/>
    </row>
    <row r="51" spans="1:26" ht="16.95" customHeight="1" x14ac:dyDescent="0.3">
      <c r="A51" s="109"/>
      <c r="B51" s="110"/>
      <c r="C51" s="105" t="s">
        <v>140</v>
      </c>
      <c r="D51" s="129">
        <v>17079.09</v>
      </c>
      <c r="E51" s="129">
        <v>19968.87</v>
      </c>
      <c r="F51" s="129">
        <v>15400.72</v>
      </c>
      <c r="G51" s="129">
        <v>0</v>
      </c>
      <c r="H51" s="129">
        <v>3</v>
      </c>
      <c r="I51" s="129">
        <v>104.85000000000001</v>
      </c>
      <c r="J51" s="129">
        <v>1527.0800000000002</v>
      </c>
      <c r="K51" s="184">
        <v>542006.89999999991</v>
      </c>
      <c r="L51" s="184">
        <v>44207.69</v>
      </c>
      <c r="M51" s="129">
        <v>19469.96</v>
      </c>
      <c r="N51" s="129">
        <v>0</v>
      </c>
      <c r="O51" s="129">
        <v>12091.73</v>
      </c>
      <c r="P51" s="129">
        <v>51896.819999999992</v>
      </c>
      <c r="Q51" s="129">
        <v>13304.404999999999</v>
      </c>
      <c r="R51" s="129">
        <v>479.81</v>
      </c>
      <c r="S51" s="129">
        <v>0</v>
      </c>
      <c r="T51" s="129">
        <v>2.5</v>
      </c>
      <c r="U51" s="129">
        <v>101.11</v>
      </c>
      <c r="V51" s="129">
        <v>0</v>
      </c>
      <c r="W51" s="180">
        <v>737644.53499999992</v>
      </c>
      <c r="Y51" s="98"/>
      <c r="Z51" s="98"/>
    </row>
    <row r="52" spans="1:26" ht="16.95" customHeight="1" x14ac:dyDescent="0.3">
      <c r="A52" s="109"/>
      <c r="B52" s="110"/>
      <c r="C52" s="105" t="s">
        <v>141</v>
      </c>
      <c r="D52" s="129">
        <v>10908.08</v>
      </c>
      <c r="E52" s="129">
        <v>13021.98</v>
      </c>
      <c r="F52" s="129">
        <v>2335.77</v>
      </c>
      <c r="G52" s="129">
        <v>0</v>
      </c>
      <c r="H52" s="129">
        <v>0</v>
      </c>
      <c r="I52" s="129">
        <v>412.31</v>
      </c>
      <c r="J52" s="129">
        <v>1714.44</v>
      </c>
      <c r="K52" s="184">
        <v>386003.65</v>
      </c>
      <c r="L52" s="184">
        <v>33298.75</v>
      </c>
      <c r="M52" s="129">
        <v>12714.259999999998</v>
      </c>
      <c r="N52" s="129">
        <v>0</v>
      </c>
      <c r="O52" s="129">
        <v>10337.700000000001</v>
      </c>
      <c r="P52" s="129">
        <v>30375.070000000003</v>
      </c>
      <c r="Q52" s="129">
        <v>15096.380000000001</v>
      </c>
      <c r="R52" s="129">
        <v>402.88</v>
      </c>
      <c r="S52" s="129">
        <v>254.26</v>
      </c>
      <c r="T52" s="129">
        <v>7</v>
      </c>
      <c r="U52" s="129">
        <v>109.11</v>
      </c>
      <c r="V52" s="129">
        <v>0</v>
      </c>
      <c r="W52" s="180">
        <v>516991.64</v>
      </c>
      <c r="Y52" s="98"/>
      <c r="Z52" s="98"/>
    </row>
    <row r="53" spans="1:26" ht="16.95" customHeight="1" x14ac:dyDescent="0.3">
      <c r="A53" s="109"/>
      <c r="B53" s="110"/>
      <c r="C53" s="105" t="s">
        <v>142</v>
      </c>
      <c r="D53" s="129">
        <v>15915.98</v>
      </c>
      <c r="E53" s="129">
        <v>18263.830000000002</v>
      </c>
      <c r="F53" s="129">
        <v>14429.29</v>
      </c>
      <c r="G53" s="129">
        <v>92</v>
      </c>
      <c r="H53" s="129">
        <v>14</v>
      </c>
      <c r="I53" s="129">
        <v>165.75</v>
      </c>
      <c r="J53" s="129">
        <v>1396.03</v>
      </c>
      <c r="K53" s="184">
        <v>685217.62</v>
      </c>
      <c r="L53" s="184">
        <v>51795.59</v>
      </c>
      <c r="M53" s="129">
        <v>19151.79</v>
      </c>
      <c r="N53" s="129">
        <v>0</v>
      </c>
      <c r="O53" s="129">
        <v>21680.32</v>
      </c>
      <c r="P53" s="129">
        <v>38248.620000000003</v>
      </c>
      <c r="Q53" s="129">
        <v>25249.760000000002</v>
      </c>
      <c r="R53" s="129">
        <v>675.44</v>
      </c>
      <c r="S53" s="129">
        <v>4.75</v>
      </c>
      <c r="T53" s="129">
        <v>1</v>
      </c>
      <c r="U53" s="129">
        <v>160.91999999999999</v>
      </c>
      <c r="V53" s="129">
        <v>0</v>
      </c>
      <c r="W53" s="180">
        <v>892462.69</v>
      </c>
      <c r="Y53" s="98"/>
      <c r="Z53" s="98"/>
    </row>
    <row r="54" spans="1:26" ht="6" customHeight="1" x14ac:dyDescent="0.3">
      <c r="A54" s="109"/>
      <c r="B54" s="110"/>
      <c r="C54" s="105"/>
      <c r="D54" s="95"/>
      <c r="E54" s="95"/>
      <c r="F54" s="95"/>
      <c r="G54" s="95"/>
      <c r="H54" s="95"/>
      <c r="I54" s="95"/>
      <c r="J54" s="95"/>
      <c r="K54" s="96"/>
      <c r="L54" s="96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7"/>
      <c r="Y54" s="98"/>
      <c r="Z54" s="98"/>
    </row>
    <row r="55" spans="1:26" ht="16.95" customHeight="1" x14ac:dyDescent="0.3">
      <c r="A55" s="93"/>
      <c r="B55" s="104" t="s">
        <v>143</v>
      </c>
      <c r="C55" s="105"/>
      <c r="D55" s="130">
        <v>181622.11</v>
      </c>
      <c r="E55" s="130">
        <v>209952.34999999998</v>
      </c>
      <c r="F55" s="130">
        <v>128268.03</v>
      </c>
      <c r="G55" s="130">
        <v>51.3</v>
      </c>
      <c r="H55" s="130">
        <v>40.900000000000006</v>
      </c>
      <c r="I55" s="130">
        <v>3913.23</v>
      </c>
      <c r="J55" s="130">
        <v>20290.800000000003</v>
      </c>
      <c r="K55" s="185">
        <v>5771483.3600000003</v>
      </c>
      <c r="L55" s="185">
        <v>576996.25</v>
      </c>
      <c r="M55" s="130">
        <v>190410.84999999998</v>
      </c>
      <c r="N55" s="130">
        <v>136.38999999999999</v>
      </c>
      <c r="O55" s="130">
        <v>209767.72999999998</v>
      </c>
      <c r="P55" s="130">
        <v>353144.13</v>
      </c>
      <c r="Q55" s="130">
        <v>181375.47500000001</v>
      </c>
      <c r="R55" s="130">
        <v>8751.2900000000009</v>
      </c>
      <c r="S55" s="130">
        <v>550.54</v>
      </c>
      <c r="T55" s="130">
        <v>101.27</v>
      </c>
      <c r="U55" s="130">
        <v>848.92000000000007</v>
      </c>
      <c r="V55" s="130">
        <f t="shared" ref="V55" si="8">SUM(V56,V57,V58,V59)</f>
        <v>0</v>
      </c>
      <c r="W55" s="181">
        <v>7837704.9249999989</v>
      </c>
      <c r="Y55" s="98"/>
      <c r="Z55" s="98"/>
    </row>
    <row r="56" spans="1:26" ht="16.95" customHeight="1" x14ac:dyDescent="0.3">
      <c r="A56" s="109"/>
      <c r="B56" s="110"/>
      <c r="C56" s="105" t="s">
        <v>144</v>
      </c>
      <c r="D56" s="129">
        <v>15199.580000000002</v>
      </c>
      <c r="E56" s="129">
        <v>17990.770000000004</v>
      </c>
      <c r="F56" s="129">
        <v>9124.76</v>
      </c>
      <c r="G56" s="129">
        <v>17.75</v>
      </c>
      <c r="H56" s="129">
        <v>0</v>
      </c>
      <c r="I56" s="129">
        <v>632.53</v>
      </c>
      <c r="J56" s="129">
        <v>1196.0800000000002</v>
      </c>
      <c r="K56" s="184">
        <v>401111.65</v>
      </c>
      <c r="L56" s="184">
        <v>43469.619999999995</v>
      </c>
      <c r="M56" s="129">
        <v>14025.46</v>
      </c>
      <c r="N56" s="129">
        <v>0</v>
      </c>
      <c r="O56" s="129">
        <v>11249.16</v>
      </c>
      <c r="P56" s="129">
        <v>22786.160000000003</v>
      </c>
      <c r="Q56" s="129">
        <v>19307.424999999999</v>
      </c>
      <c r="R56" s="129">
        <v>453.30999999999995</v>
      </c>
      <c r="S56" s="129">
        <v>13.760000000000002</v>
      </c>
      <c r="T56" s="129">
        <v>6.1099999999999994</v>
      </c>
      <c r="U56" s="129">
        <v>108.26</v>
      </c>
      <c r="V56" s="129">
        <v>0</v>
      </c>
      <c r="W56" s="180">
        <v>556692.38500000001</v>
      </c>
      <c r="Y56" s="98"/>
      <c r="Z56" s="98"/>
    </row>
    <row r="57" spans="1:26" ht="16.95" customHeight="1" x14ac:dyDescent="0.3">
      <c r="A57" s="109"/>
      <c r="B57" s="110"/>
      <c r="C57" s="105" t="s">
        <v>143</v>
      </c>
      <c r="D57" s="129">
        <v>105947.76000000001</v>
      </c>
      <c r="E57" s="129">
        <v>119632.44</v>
      </c>
      <c r="F57" s="129">
        <v>86182.25</v>
      </c>
      <c r="G57" s="129">
        <v>8.25</v>
      </c>
      <c r="H57" s="129">
        <v>40.900000000000006</v>
      </c>
      <c r="I57" s="129">
        <v>2073.9300000000003</v>
      </c>
      <c r="J57" s="129">
        <v>13093.880000000001</v>
      </c>
      <c r="K57" s="184">
        <v>3759567.42</v>
      </c>
      <c r="L57" s="184">
        <v>364418.82</v>
      </c>
      <c r="M57" s="129">
        <v>117529.81</v>
      </c>
      <c r="N57" s="129">
        <v>68.89</v>
      </c>
      <c r="O57" s="129">
        <v>150327.94</v>
      </c>
      <c r="P57" s="129">
        <v>205023.13999999998</v>
      </c>
      <c r="Q57" s="129">
        <v>77958.429999999993</v>
      </c>
      <c r="R57" s="129">
        <v>5974.97</v>
      </c>
      <c r="S57" s="129">
        <v>362.22</v>
      </c>
      <c r="T57" s="129">
        <v>64.53</v>
      </c>
      <c r="U57" s="129">
        <v>593.67999999999995</v>
      </c>
      <c r="V57" s="129">
        <v>0</v>
      </c>
      <c r="W57" s="180">
        <v>5008869.26</v>
      </c>
      <c r="Y57" s="98"/>
      <c r="Z57" s="98"/>
    </row>
    <row r="58" spans="1:26" ht="16.95" customHeight="1" x14ac:dyDescent="0.3">
      <c r="A58" s="109"/>
      <c r="B58" s="110"/>
      <c r="C58" s="105" t="s">
        <v>145</v>
      </c>
      <c r="D58" s="129">
        <v>47952.13</v>
      </c>
      <c r="E58" s="129">
        <v>57403.270000000004</v>
      </c>
      <c r="F58" s="129">
        <v>27002.969999999998</v>
      </c>
      <c r="G58" s="129">
        <v>25.3</v>
      </c>
      <c r="H58" s="129">
        <v>0</v>
      </c>
      <c r="I58" s="129">
        <v>1120.1600000000001</v>
      </c>
      <c r="J58" s="129">
        <v>4545.28</v>
      </c>
      <c r="K58" s="184">
        <v>1272968.3799999999</v>
      </c>
      <c r="L58" s="184">
        <v>143623.87</v>
      </c>
      <c r="M58" s="129">
        <v>48065.21</v>
      </c>
      <c r="N58" s="129">
        <v>67.5</v>
      </c>
      <c r="O58" s="129">
        <v>39842.800000000003</v>
      </c>
      <c r="P58" s="129">
        <v>100255.64</v>
      </c>
      <c r="Q58" s="129">
        <v>67625.649999999994</v>
      </c>
      <c r="R58" s="129">
        <v>1927.94</v>
      </c>
      <c r="S58" s="129">
        <v>174.56</v>
      </c>
      <c r="T58" s="129">
        <v>28.629999999999995</v>
      </c>
      <c r="U58" s="129">
        <v>128.98000000000002</v>
      </c>
      <c r="V58" s="129">
        <v>0</v>
      </c>
      <c r="W58" s="180">
        <v>1812758.27</v>
      </c>
      <c r="Y58" s="98"/>
      <c r="Z58" s="98"/>
    </row>
    <row r="59" spans="1:26" ht="16.95" customHeight="1" x14ac:dyDescent="0.3">
      <c r="A59" s="109"/>
      <c r="B59" s="110"/>
      <c r="C59" s="105" t="s">
        <v>146</v>
      </c>
      <c r="D59" s="129">
        <v>12522.640000000001</v>
      </c>
      <c r="E59" s="129">
        <v>14925.869999999999</v>
      </c>
      <c r="F59" s="129">
        <v>5958.0499999999993</v>
      </c>
      <c r="G59" s="129">
        <v>0</v>
      </c>
      <c r="H59" s="129">
        <v>0</v>
      </c>
      <c r="I59" s="129">
        <v>86.61</v>
      </c>
      <c r="J59" s="129">
        <v>1455.5600000000002</v>
      </c>
      <c r="K59" s="184">
        <v>337835.91</v>
      </c>
      <c r="L59" s="184">
        <v>25483.939999999995</v>
      </c>
      <c r="M59" s="129">
        <v>10790.369999999999</v>
      </c>
      <c r="N59" s="129">
        <v>0</v>
      </c>
      <c r="O59" s="129">
        <v>8347.83</v>
      </c>
      <c r="P59" s="129">
        <v>25079.190000000002</v>
      </c>
      <c r="Q59" s="129">
        <v>16483.97</v>
      </c>
      <c r="R59" s="129">
        <v>395.07</v>
      </c>
      <c r="S59" s="129">
        <v>0</v>
      </c>
      <c r="T59" s="129">
        <v>2</v>
      </c>
      <c r="U59" s="129">
        <v>18</v>
      </c>
      <c r="V59" s="129">
        <v>0</v>
      </c>
      <c r="W59" s="180">
        <v>459385.01</v>
      </c>
      <c r="Y59" s="98"/>
      <c r="Z59" s="98"/>
    </row>
    <row r="60" spans="1:26" ht="5.25" customHeight="1" x14ac:dyDescent="0.3">
      <c r="A60" s="109"/>
      <c r="B60" s="110"/>
      <c r="C60" s="105"/>
      <c r="D60" s="95"/>
      <c r="E60" s="95"/>
      <c r="F60" s="95"/>
      <c r="G60" s="95"/>
      <c r="H60" s="95"/>
      <c r="I60" s="95"/>
      <c r="J60" s="95"/>
      <c r="K60" s="96"/>
      <c r="L60" s="96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7"/>
      <c r="Y60" s="98"/>
      <c r="Z60" s="98"/>
    </row>
    <row r="61" spans="1:26" ht="16.95" customHeight="1" x14ac:dyDescent="0.3">
      <c r="A61" s="93"/>
      <c r="B61" s="104" t="s">
        <v>147</v>
      </c>
      <c r="C61" s="105"/>
      <c r="D61" s="130">
        <v>46997.810000000005</v>
      </c>
      <c r="E61" s="130">
        <v>59847.3</v>
      </c>
      <c r="F61" s="130">
        <v>11914.900000000001</v>
      </c>
      <c r="G61" s="130">
        <v>1</v>
      </c>
      <c r="H61" s="130">
        <v>6.25</v>
      </c>
      <c r="I61" s="130">
        <v>1578.39</v>
      </c>
      <c r="J61" s="130">
        <v>6712.3600000000006</v>
      </c>
      <c r="K61" s="185">
        <v>1333743.1299999999</v>
      </c>
      <c r="L61" s="185">
        <v>144162.09</v>
      </c>
      <c r="M61" s="130">
        <v>43719.709999999992</v>
      </c>
      <c r="N61" s="130">
        <v>0</v>
      </c>
      <c r="O61" s="130">
        <v>27739.23</v>
      </c>
      <c r="P61" s="130">
        <v>90541.469999999987</v>
      </c>
      <c r="Q61" s="130">
        <v>72182.38</v>
      </c>
      <c r="R61" s="130">
        <v>872.32999999999993</v>
      </c>
      <c r="S61" s="130">
        <v>524.16999999999996</v>
      </c>
      <c r="T61" s="130">
        <v>52.559999999999995</v>
      </c>
      <c r="U61" s="130">
        <v>211.27</v>
      </c>
      <c r="V61" s="130">
        <f t="shared" ref="V61" si="9">SUM(V62:V66)</f>
        <v>0</v>
      </c>
      <c r="W61" s="181">
        <v>1840806.3499999999</v>
      </c>
      <c r="Y61" s="98"/>
      <c r="Z61" s="98"/>
    </row>
    <row r="62" spans="1:26" ht="16.95" customHeight="1" x14ac:dyDescent="0.3">
      <c r="A62" s="109"/>
      <c r="B62" s="110"/>
      <c r="C62" s="105" t="s">
        <v>148</v>
      </c>
      <c r="D62" s="129">
        <v>8979.4</v>
      </c>
      <c r="E62" s="129">
        <v>10544.48</v>
      </c>
      <c r="F62" s="129">
        <v>5258.6</v>
      </c>
      <c r="G62" s="129">
        <v>0</v>
      </c>
      <c r="H62" s="129">
        <v>0</v>
      </c>
      <c r="I62" s="129">
        <v>295.53999999999996</v>
      </c>
      <c r="J62" s="129">
        <v>1132.8399999999999</v>
      </c>
      <c r="K62" s="184">
        <v>196575.40000000002</v>
      </c>
      <c r="L62" s="184">
        <v>23378.49</v>
      </c>
      <c r="M62" s="129">
        <v>5333.2300000000005</v>
      </c>
      <c r="N62" s="129">
        <v>0</v>
      </c>
      <c r="O62" s="129">
        <v>3555.9199999999996</v>
      </c>
      <c r="P62" s="129">
        <v>21214.880000000005</v>
      </c>
      <c r="Q62" s="129">
        <v>2065.2800000000002</v>
      </c>
      <c r="R62" s="129">
        <v>105.22999999999999</v>
      </c>
      <c r="S62" s="129">
        <v>96.289999999999992</v>
      </c>
      <c r="T62" s="129">
        <v>11.73</v>
      </c>
      <c r="U62" s="129">
        <v>23.98</v>
      </c>
      <c r="V62" s="129">
        <v>0</v>
      </c>
      <c r="W62" s="180">
        <v>278571.29000000004</v>
      </c>
      <c r="Y62" s="98"/>
      <c r="Z62" s="98"/>
    </row>
    <row r="63" spans="1:26" ht="16.95" customHeight="1" x14ac:dyDescent="0.3">
      <c r="A63" s="109"/>
      <c r="B63" s="110"/>
      <c r="C63" s="105" t="s">
        <v>149</v>
      </c>
      <c r="D63" s="129">
        <v>6976.91</v>
      </c>
      <c r="E63" s="129">
        <v>8369.16</v>
      </c>
      <c r="F63" s="129">
        <v>774.28</v>
      </c>
      <c r="G63" s="129">
        <v>0</v>
      </c>
      <c r="H63" s="129">
        <v>6.25</v>
      </c>
      <c r="I63" s="129">
        <v>749.25</v>
      </c>
      <c r="J63" s="129">
        <v>513.61</v>
      </c>
      <c r="K63" s="184">
        <v>240320.04</v>
      </c>
      <c r="L63" s="184">
        <v>46204.69</v>
      </c>
      <c r="M63" s="129">
        <v>5442.7999999999993</v>
      </c>
      <c r="N63" s="129">
        <v>0</v>
      </c>
      <c r="O63" s="129">
        <v>4374.1100000000006</v>
      </c>
      <c r="P63" s="129">
        <v>14598.88</v>
      </c>
      <c r="Q63" s="129">
        <v>17278.170000000002</v>
      </c>
      <c r="R63" s="129">
        <v>78.87</v>
      </c>
      <c r="S63" s="129">
        <v>137</v>
      </c>
      <c r="T63" s="129">
        <v>12</v>
      </c>
      <c r="U63" s="129">
        <v>75.740000000000009</v>
      </c>
      <c r="V63" s="129">
        <v>0</v>
      </c>
      <c r="W63" s="180">
        <v>345911.75999999995</v>
      </c>
      <c r="Y63" s="98"/>
      <c r="Z63" s="98"/>
    </row>
    <row r="64" spans="1:26" ht="16.95" customHeight="1" x14ac:dyDescent="0.3">
      <c r="A64" s="109"/>
      <c r="B64" s="110"/>
      <c r="C64" s="105" t="s">
        <v>150</v>
      </c>
      <c r="D64" s="129">
        <v>8970.2199999999993</v>
      </c>
      <c r="E64" s="129">
        <v>12950.42</v>
      </c>
      <c r="F64" s="129">
        <v>1911.76</v>
      </c>
      <c r="G64" s="129">
        <v>0</v>
      </c>
      <c r="H64" s="129">
        <v>0</v>
      </c>
      <c r="I64" s="129">
        <v>294</v>
      </c>
      <c r="J64" s="129">
        <v>1487.7399999999998</v>
      </c>
      <c r="K64" s="184">
        <v>237149.26</v>
      </c>
      <c r="L64" s="184">
        <v>25736.240000000002</v>
      </c>
      <c r="M64" s="129">
        <v>11404.789999999999</v>
      </c>
      <c r="N64" s="129">
        <v>0</v>
      </c>
      <c r="O64" s="129">
        <v>4833.4399999999996</v>
      </c>
      <c r="P64" s="129">
        <v>12707.94</v>
      </c>
      <c r="Q64" s="129">
        <v>19013.8</v>
      </c>
      <c r="R64" s="129">
        <v>291.03000000000003</v>
      </c>
      <c r="S64" s="129">
        <v>272.45</v>
      </c>
      <c r="T64" s="129">
        <v>0</v>
      </c>
      <c r="U64" s="129">
        <v>23.11</v>
      </c>
      <c r="V64" s="129">
        <v>0</v>
      </c>
      <c r="W64" s="180">
        <v>337046.19999999995</v>
      </c>
      <c r="Y64" s="98"/>
      <c r="Z64" s="98"/>
    </row>
    <row r="65" spans="1:35" ht="16.95" customHeight="1" x14ac:dyDescent="0.3">
      <c r="A65" s="109"/>
      <c r="B65" s="110"/>
      <c r="C65" s="105" t="s">
        <v>151</v>
      </c>
      <c r="D65" s="129">
        <v>15770.710000000001</v>
      </c>
      <c r="E65" s="129">
        <v>20201.8</v>
      </c>
      <c r="F65" s="129">
        <v>2463.54</v>
      </c>
      <c r="G65" s="129">
        <v>0</v>
      </c>
      <c r="H65" s="129">
        <v>0</v>
      </c>
      <c r="I65" s="129">
        <v>207.5</v>
      </c>
      <c r="J65" s="129">
        <v>3091.87</v>
      </c>
      <c r="K65" s="184">
        <v>507216.78</v>
      </c>
      <c r="L65" s="184">
        <v>36051.17</v>
      </c>
      <c r="M65" s="129">
        <v>15013.220000000001</v>
      </c>
      <c r="N65" s="129">
        <v>0</v>
      </c>
      <c r="O65" s="129">
        <v>11693.93</v>
      </c>
      <c r="P65" s="129">
        <v>37165.75</v>
      </c>
      <c r="Q65" s="129">
        <v>25829.949999999997</v>
      </c>
      <c r="R65" s="129">
        <v>249.55</v>
      </c>
      <c r="S65" s="129">
        <v>18.43</v>
      </c>
      <c r="T65" s="129">
        <v>28.83</v>
      </c>
      <c r="U65" s="129">
        <v>41.75</v>
      </c>
      <c r="V65" s="129">
        <v>0</v>
      </c>
      <c r="W65" s="180">
        <v>675044.77999999991</v>
      </c>
      <c r="Y65" s="98"/>
      <c r="Z65" s="98"/>
    </row>
    <row r="66" spans="1:35" ht="16.95" customHeight="1" x14ac:dyDescent="0.3">
      <c r="A66" s="109"/>
      <c r="B66" s="110"/>
      <c r="C66" s="105" t="s">
        <v>152</v>
      </c>
      <c r="D66" s="129">
        <v>6300.57</v>
      </c>
      <c r="E66" s="129">
        <v>7781.44</v>
      </c>
      <c r="F66" s="129">
        <v>1506.72</v>
      </c>
      <c r="G66" s="129">
        <v>1</v>
      </c>
      <c r="H66" s="129">
        <v>0</v>
      </c>
      <c r="I66" s="129">
        <v>32.1</v>
      </c>
      <c r="J66" s="129">
        <v>486.30000000000007</v>
      </c>
      <c r="K66" s="184">
        <v>152481.65000000002</v>
      </c>
      <c r="L66" s="184">
        <v>12791.5</v>
      </c>
      <c r="M66" s="129">
        <v>6525.67</v>
      </c>
      <c r="N66" s="129">
        <v>0</v>
      </c>
      <c r="O66" s="129">
        <v>3281.83</v>
      </c>
      <c r="P66" s="129">
        <v>4854.0200000000004</v>
      </c>
      <c r="Q66" s="129">
        <v>7995.18</v>
      </c>
      <c r="R66" s="129">
        <v>147.65</v>
      </c>
      <c r="S66" s="129">
        <v>0</v>
      </c>
      <c r="T66" s="129">
        <v>0</v>
      </c>
      <c r="U66" s="129">
        <v>46.69</v>
      </c>
      <c r="V66" s="129">
        <v>0</v>
      </c>
      <c r="W66" s="180">
        <v>204232.32000000001</v>
      </c>
      <c r="Y66" s="98"/>
      <c r="Z66" s="98"/>
    </row>
    <row r="67" spans="1:35" ht="5.25" customHeight="1" x14ac:dyDescent="0.3">
      <c r="A67" s="109"/>
      <c r="B67" s="110"/>
      <c r="C67" s="105"/>
      <c r="D67" s="95"/>
      <c r="E67" s="95"/>
      <c r="F67" s="95"/>
      <c r="G67" s="95"/>
      <c r="H67" s="95"/>
      <c r="I67" s="95"/>
      <c r="J67" s="95"/>
      <c r="K67" s="96"/>
      <c r="L67" s="96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7"/>
      <c r="Y67" s="98"/>
      <c r="Z67" s="98"/>
    </row>
    <row r="68" spans="1:35" ht="16.95" customHeight="1" x14ac:dyDescent="0.3">
      <c r="A68" s="93"/>
      <c r="B68" s="104" t="s">
        <v>153</v>
      </c>
      <c r="C68" s="105"/>
      <c r="D68" s="130">
        <v>76851.92</v>
      </c>
      <c r="E68" s="130">
        <v>95689.459999999992</v>
      </c>
      <c r="F68" s="130">
        <v>64108.960000000006</v>
      </c>
      <c r="G68" s="130">
        <v>5.25</v>
      </c>
      <c r="H68" s="130">
        <v>1</v>
      </c>
      <c r="I68" s="130">
        <v>5211.45</v>
      </c>
      <c r="J68" s="130">
        <v>11077.970000000001</v>
      </c>
      <c r="K68" s="185">
        <v>2750018.99</v>
      </c>
      <c r="L68" s="185">
        <v>290288.25</v>
      </c>
      <c r="M68" s="130">
        <v>87142.959999999992</v>
      </c>
      <c r="N68" s="130">
        <v>125</v>
      </c>
      <c r="O68" s="130">
        <v>59285.66</v>
      </c>
      <c r="P68" s="130">
        <v>98831.97</v>
      </c>
      <c r="Q68" s="130">
        <v>60977.65</v>
      </c>
      <c r="R68" s="130">
        <v>3588.41</v>
      </c>
      <c r="S68" s="130">
        <v>903.31999999999994</v>
      </c>
      <c r="T68" s="130">
        <v>73.44</v>
      </c>
      <c r="U68" s="130">
        <v>753.64</v>
      </c>
      <c r="V68" s="130">
        <f t="shared" ref="V68" si="10">SUM(V69:V71)</f>
        <v>0</v>
      </c>
      <c r="W68" s="181">
        <v>3604935.3000000003</v>
      </c>
      <c r="Y68" s="98"/>
      <c r="Z68" s="98"/>
    </row>
    <row r="69" spans="1:35" ht="16.95" customHeight="1" x14ac:dyDescent="0.3">
      <c r="A69" s="109"/>
      <c r="B69" s="110"/>
      <c r="C69" s="105" t="s">
        <v>154</v>
      </c>
      <c r="D69" s="129">
        <v>12076.050000000001</v>
      </c>
      <c r="E69" s="129">
        <v>16303.99</v>
      </c>
      <c r="F69" s="129">
        <v>3689.92</v>
      </c>
      <c r="G69" s="129">
        <v>4</v>
      </c>
      <c r="H69" s="129">
        <v>0</v>
      </c>
      <c r="I69" s="129">
        <v>779.44</v>
      </c>
      <c r="J69" s="129">
        <v>2834.19</v>
      </c>
      <c r="K69" s="184">
        <v>556253.89999999991</v>
      </c>
      <c r="L69" s="184">
        <v>68544.34</v>
      </c>
      <c r="M69" s="129">
        <v>17282.96</v>
      </c>
      <c r="N69" s="129">
        <v>0</v>
      </c>
      <c r="O69" s="129">
        <v>9675.3700000000008</v>
      </c>
      <c r="P69" s="129">
        <v>19439.170000000002</v>
      </c>
      <c r="Q69" s="129">
        <v>18416.849999999999</v>
      </c>
      <c r="R69" s="129">
        <v>751.24</v>
      </c>
      <c r="S69" s="129">
        <v>265.15000000000003</v>
      </c>
      <c r="T69" s="129">
        <v>25.63</v>
      </c>
      <c r="U69" s="129">
        <v>54.820000000000007</v>
      </c>
      <c r="V69" s="129">
        <v>0</v>
      </c>
      <c r="W69" s="180">
        <v>726397.02</v>
      </c>
      <c r="Y69" s="98"/>
      <c r="Z69" s="98"/>
    </row>
    <row r="70" spans="1:35" ht="16.95" customHeight="1" x14ac:dyDescent="0.3">
      <c r="A70" s="109"/>
      <c r="B70" s="110"/>
      <c r="C70" s="105" t="s">
        <v>153</v>
      </c>
      <c r="D70" s="129">
        <v>58631.31</v>
      </c>
      <c r="E70" s="129">
        <v>71417.01999999999</v>
      </c>
      <c r="F70" s="129">
        <v>58740.23</v>
      </c>
      <c r="G70" s="129">
        <v>1.25</v>
      </c>
      <c r="H70" s="129">
        <v>1</v>
      </c>
      <c r="I70" s="129">
        <v>3812.03</v>
      </c>
      <c r="J70" s="129">
        <v>7528.05</v>
      </c>
      <c r="K70" s="184">
        <v>1990834.8199999998</v>
      </c>
      <c r="L70" s="184">
        <v>200589.56</v>
      </c>
      <c r="M70" s="129">
        <v>63372.920000000006</v>
      </c>
      <c r="N70" s="129">
        <v>125</v>
      </c>
      <c r="O70" s="129">
        <v>45943.34</v>
      </c>
      <c r="P70" s="129">
        <v>58809.93</v>
      </c>
      <c r="Q70" s="129">
        <v>34429.315000000002</v>
      </c>
      <c r="R70" s="129">
        <v>2716.6000000000004</v>
      </c>
      <c r="S70" s="129">
        <v>638.17000000000007</v>
      </c>
      <c r="T70" s="129">
        <v>44.31</v>
      </c>
      <c r="U70" s="129">
        <v>607.31999999999994</v>
      </c>
      <c r="V70" s="129">
        <v>0</v>
      </c>
      <c r="W70" s="180">
        <v>2598242.1749999998</v>
      </c>
      <c r="Y70" s="98"/>
      <c r="Z70" s="98"/>
    </row>
    <row r="71" spans="1:35" ht="16.95" customHeight="1" x14ac:dyDescent="0.3">
      <c r="A71" s="109"/>
      <c r="B71" s="110"/>
      <c r="C71" s="105" t="s">
        <v>155</v>
      </c>
      <c r="D71" s="129">
        <v>6144.56</v>
      </c>
      <c r="E71" s="129">
        <v>7968.4500000000007</v>
      </c>
      <c r="F71" s="129">
        <v>1678.81</v>
      </c>
      <c r="G71" s="129">
        <v>0</v>
      </c>
      <c r="H71" s="129">
        <v>0</v>
      </c>
      <c r="I71" s="129">
        <v>619.98</v>
      </c>
      <c r="J71" s="129">
        <v>715.73</v>
      </c>
      <c r="K71" s="184">
        <v>202930.27</v>
      </c>
      <c r="L71" s="184">
        <v>21154.35</v>
      </c>
      <c r="M71" s="129">
        <v>6487.08</v>
      </c>
      <c r="N71" s="129">
        <v>0</v>
      </c>
      <c r="O71" s="129">
        <v>3666.9500000000003</v>
      </c>
      <c r="P71" s="129">
        <v>20582.870000000003</v>
      </c>
      <c r="Q71" s="129">
        <v>8131.4850000000006</v>
      </c>
      <c r="R71" s="129">
        <v>120.57000000000001</v>
      </c>
      <c r="S71" s="129">
        <v>0</v>
      </c>
      <c r="T71" s="129">
        <v>3.5</v>
      </c>
      <c r="U71" s="129">
        <v>91.5</v>
      </c>
      <c r="V71" s="129">
        <v>0</v>
      </c>
      <c r="W71" s="180">
        <v>280296.10500000004</v>
      </c>
      <c r="Y71" s="98"/>
      <c r="Z71" s="98"/>
    </row>
    <row r="72" spans="1:35" ht="16.95" customHeight="1" x14ac:dyDescent="0.3">
      <c r="A72" s="109"/>
      <c r="B72" s="104" t="s">
        <v>230</v>
      </c>
      <c r="C72" s="105"/>
      <c r="D72" s="130">
        <v>13629.92</v>
      </c>
      <c r="E72" s="130">
        <v>14223.759999999998</v>
      </c>
      <c r="F72" s="130">
        <v>13511.54</v>
      </c>
      <c r="G72" s="130">
        <v>0</v>
      </c>
      <c r="H72" s="130">
        <v>0</v>
      </c>
      <c r="I72" s="130">
        <v>323.53000000000003</v>
      </c>
      <c r="J72" s="130">
        <v>1789.2</v>
      </c>
      <c r="K72" s="185">
        <v>314480.48</v>
      </c>
      <c r="L72" s="185">
        <v>32731.140000000007</v>
      </c>
      <c r="M72" s="130">
        <v>13830.93</v>
      </c>
      <c r="N72" s="130">
        <v>45</v>
      </c>
      <c r="O72" s="130">
        <v>7995.37</v>
      </c>
      <c r="P72" s="130">
        <v>20850.59</v>
      </c>
      <c r="Q72" s="130">
        <v>13678.920000000002</v>
      </c>
      <c r="R72" s="130">
        <v>434.9</v>
      </c>
      <c r="S72" s="130">
        <v>130.71</v>
      </c>
      <c r="T72" s="130">
        <v>4.97</v>
      </c>
      <c r="U72" s="130">
        <v>28.82</v>
      </c>
      <c r="V72" s="130">
        <v>0</v>
      </c>
      <c r="W72" s="181">
        <v>447689.78</v>
      </c>
      <c r="Y72" s="98"/>
      <c r="Z72" s="98"/>
    </row>
    <row r="73" spans="1:35" ht="16.95" customHeight="1" x14ac:dyDescent="0.3">
      <c r="A73" s="257" t="s">
        <v>226</v>
      </c>
      <c r="B73" s="258"/>
      <c r="C73" s="259"/>
      <c r="D73" s="130">
        <v>962.98</v>
      </c>
      <c r="E73" s="130">
        <v>642</v>
      </c>
      <c r="F73" s="130">
        <v>26.26</v>
      </c>
      <c r="G73" s="130">
        <v>0</v>
      </c>
      <c r="H73" s="130">
        <v>0</v>
      </c>
      <c r="I73" s="130">
        <v>0</v>
      </c>
      <c r="J73" s="130">
        <v>125.69</v>
      </c>
      <c r="K73" s="185">
        <v>28997.43</v>
      </c>
      <c r="L73" s="185">
        <v>5559.18</v>
      </c>
      <c r="M73" s="130">
        <v>711.75</v>
      </c>
      <c r="N73" s="130">
        <v>0</v>
      </c>
      <c r="O73" s="130">
        <v>494.76</v>
      </c>
      <c r="P73" s="130">
        <v>202.5</v>
      </c>
      <c r="Q73" s="130">
        <v>6</v>
      </c>
      <c r="R73" s="130">
        <v>23</v>
      </c>
      <c r="S73" s="130">
        <v>0</v>
      </c>
      <c r="T73" s="130">
        <v>0</v>
      </c>
      <c r="U73" s="130">
        <v>0</v>
      </c>
      <c r="V73" s="130">
        <v>0</v>
      </c>
      <c r="W73" s="181">
        <v>37751.550000000003</v>
      </c>
      <c r="Y73" s="98"/>
      <c r="Z73" s="98"/>
    </row>
    <row r="74" spans="1:35" s="99" customFormat="1" ht="34.950000000000003" customHeight="1" thickBot="1" x14ac:dyDescent="0.3">
      <c r="A74" s="115" t="s">
        <v>156</v>
      </c>
      <c r="B74" s="116"/>
      <c r="C74" s="117"/>
      <c r="D74" s="118">
        <f t="shared" ref="D74:W74" si="11">SUM(D8,D10,D42,D73)</f>
        <v>2082510.67</v>
      </c>
      <c r="E74" s="118">
        <f t="shared" si="11"/>
        <v>2477662.4300000002</v>
      </c>
      <c r="F74" s="118">
        <f t="shared" si="11"/>
        <v>1354844.7100000002</v>
      </c>
      <c r="G74" s="118">
        <f t="shared" si="11"/>
        <v>2398.4900000000002</v>
      </c>
      <c r="H74" s="118">
        <f t="shared" si="11"/>
        <v>706.40000000000009</v>
      </c>
      <c r="I74" s="118">
        <f t="shared" si="11"/>
        <v>64357.03</v>
      </c>
      <c r="J74" s="118">
        <f t="shared" si="11"/>
        <v>556824.27999999991</v>
      </c>
      <c r="K74" s="119">
        <f t="shared" si="11"/>
        <v>67588102.200000003</v>
      </c>
      <c r="L74" s="119">
        <f t="shared" si="11"/>
        <v>7378340.0599999996</v>
      </c>
      <c r="M74" s="118">
        <f t="shared" si="11"/>
        <v>1769332.16</v>
      </c>
      <c r="N74" s="118">
        <f t="shared" si="11"/>
        <v>1843.67</v>
      </c>
      <c r="O74" s="118">
        <f t="shared" si="11"/>
        <v>1284549.07</v>
      </c>
      <c r="P74" s="118">
        <f t="shared" si="11"/>
        <v>4405352.0200000005</v>
      </c>
      <c r="Q74" s="118">
        <f t="shared" si="11"/>
        <v>1004914.335</v>
      </c>
      <c r="R74" s="118">
        <f t="shared" si="11"/>
        <v>229770.81</v>
      </c>
      <c r="S74" s="118">
        <f t="shared" si="11"/>
        <v>31500.290000000005</v>
      </c>
      <c r="T74" s="118">
        <f t="shared" si="11"/>
        <v>3174.8800000000006</v>
      </c>
      <c r="U74" s="118">
        <f t="shared" si="11"/>
        <v>75157.329999999987</v>
      </c>
      <c r="V74" s="118">
        <f t="shared" si="11"/>
        <v>0</v>
      </c>
      <c r="W74" s="120">
        <f t="shared" si="11"/>
        <v>90311340.834999993</v>
      </c>
      <c r="X74" s="121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</row>
    <row r="75" spans="1:35" ht="15" customHeight="1" thickTop="1" x14ac:dyDescent="0.3">
      <c r="C75" s="6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1:35" ht="15" customHeight="1" x14ac:dyDescent="0.3">
      <c r="C76" s="6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1:35" ht="15" customHeight="1" x14ac:dyDescent="0.3">
      <c r="C77" s="6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1:35" ht="15" customHeight="1" x14ac:dyDescent="0.3">
      <c r="C78" s="6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1:35" ht="15" customHeight="1" x14ac:dyDescent="0.3">
      <c r="C79" s="6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1:35" ht="15" customHeight="1" x14ac:dyDescent="0.3">
      <c r="C80" s="6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3:23" ht="15" customHeight="1" x14ac:dyDescent="0.3">
      <c r="C81" s="6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3:23" ht="15" customHeight="1" x14ac:dyDescent="0.3">
      <c r="C82" s="6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3:23" ht="15" customHeight="1" x14ac:dyDescent="0.3">
      <c r="C83" s="6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3:23" ht="15" customHeight="1" x14ac:dyDescent="0.3">
      <c r="C84" s="6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3:23" ht="15" customHeight="1" x14ac:dyDescent="0.3">
      <c r="C85" s="6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3:23" ht="15" customHeight="1" x14ac:dyDescent="0.3">
      <c r="C86" s="6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3:23" ht="15" customHeight="1" x14ac:dyDescent="0.3">
      <c r="C87" s="6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3:23" ht="15" customHeight="1" x14ac:dyDescent="0.3">
      <c r="C88" s="6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3:23" ht="15" customHeight="1" x14ac:dyDescent="0.3">
      <c r="C89" s="6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3:23" ht="15" customHeight="1" x14ac:dyDescent="0.3">
      <c r="C90" s="6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3:23" ht="15" customHeight="1" x14ac:dyDescent="0.3">
      <c r="C91" s="6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3:23" ht="15" customHeight="1" x14ac:dyDescent="0.3">
      <c r="C92" s="6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3:23" ht="15" customHeight="1" x14ac:dyDescent="0.3">
      <c r="C93" s="6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3:23" ht="15" customHeight="1" x14ac:dyDescent="0.3">
      <c r="C94" s="6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3:23" ht="15" customHeight="1" x14ac:dyDescent="0.3">
      <c r="C95" s="6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3:23" ht="15" customHeight="1" x14ac:dyDescent="0.3">
      <c r="C96" s="6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</row>
    <row r="97" spans="3:23" ht="15" customHeight="1" x14ac:dyDescent="0.3">
      <c r="C97" s="6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</row>
    <row r="98" spans="3:23" ht="15" customHeight="1" x14ac:dyDescent="0.3">
      <c r="C98" s="6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</row>
    <row r="99" spans="3:23" ht="15" customHeight="1" x14ac:dyDescent="0.3">
      <c r="C99" s="6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</row>
    <row r="100" spans="3:23" ht="15" customHeight="1" x14ac:dyDescent="0.3">
      <c r="C100" s="6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</row>
    <row r="101" spans="3:23" ht="15" customHeight="1" x14ac:dyDescent="0.3">
      <c r="C101" s="6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</row>
    <row r="102" spans="3:23" ht="15" customHeight="1" x14ac:dyDescent="0.3">
      <c r="C102" s="6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</row>
    <row r="103" spans="3:23" ht="15" customHeight="1" x14ac:dyDescent="0.3">
      <c r="C103" s="6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</row>
    <row r="104" spans="3:23" ht="15" customHeight="1" x14ac:dyDescent="0.3">
      <c r="C104" s="6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</row>
    <row r="105" spans="3:23" ht="15" customHeight="1" x14ac:dyDescent="0.3">
      <c r="C105" s="6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</row>
    <row r="106" spans="3:23" ht="15" customHeight="1" x14ac:dyDescent="0.3">
      <c r="C106" s="6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</row>
    <row r="107" spans="3:23" ht="15" customHeight="1" x14ac:dyDescent="0.3">
      <c r="C107" s="6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</row>
    <row r="108" spans="3:23" ht="15" customHeight="1" x14ac:dyDescent="0.3">
      <c r="C108" s="6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</row>
    <row r="109" spans="3:23" ht="15" customHeight="1" x14ac:dyDescent="0.3">
      <c r="C109" s="6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</row>
    <row r="110" spans="3:23" ht="15" customHeight="1" x14ac:dyDescent="0.3">
      <c r="C110" s="6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3:23" ht="15" customHeight="1" x14ac:dyDescent="0.3">
      <c r="C111" s="6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3:23" ht="15" customHeight="1" x14ac:dyDescent="0.3">
      <c r="C112" s="6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</row>
    <row r="113" spans="3:23" ht="15" customHeight="1" x14ac:dyDescent="0.3">
      <c r="C113" s="6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</row>
    <row r="114" spans="3:23" ht="15" customHeight="1" x14ac:dyDescent="0.3">
      <c r="C114" s="6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</row>
    <row r="115" spans="3:23" ht="15" customHeight="1" x14ac:dyDescent="0.3">
      <c r="C115" s="6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</row>
    <row r="116" spans="3:23" ht="15" customHeight="1" x14ac:dyDescent="0.3">
      <c r="C116" s="6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</row>
    <row r="117" spans="3:23" ht="15" customHeight="1" x14ac:dyDescent="0.3">
      <c r="C117" s="6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</row>
    <row r="118" spans="3:23" ht="15" customHeight="1" x14ac:dyDescent="0.3">
      <c r="C118" s="6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</row>
    <row r="119" spans="3:23" ht="15" customHeight="1" x14ac:dyDescent="0.3">
      <c r="C119" s="6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</row>
    <row r="120" spans="3:23" ht="15" customHeight="1" x14ac:dyDescent="0.3">
      <c r="C120" s="6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</row>
    <row r="121" spans="3:23" x14ac:dyDescent="0.3">
      <c r="C121" s="6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</row>
    <row r="122" spans="3:23" x14ac:dyDescent="0.3">
      <c r="C122" s="6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</row>
    <row r="123" spans="3:23" x14ac:dyDescent="0.3">
      <c r="C123" s="6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</row>
    <row r="124" spans="3:23" x14ac:dyDescent="0.3">
      <c r="C124" s="6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</row>
    <row r="125" spans="3:23" x14ac:dyDescent="0.3">
      <c r="C125" s="6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</row>
    <row r="126" spans="3:23" x14ac:dyDescent="0.3">
      <c r="C126" s="6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</row>
    <row r="127" spans="3:23" x14ac:dyDescent="0.3">
      <c r="C127" s="6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</row>
    <row r="128" spans="3:23" x14ac:dyDescent="0.3">
      <c r="C128" s="6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</row>
    <row r="129" spans="3:23" x14ac:dyDescent="0.3">
      <c r="C129" s="6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</row>
    <row r="130" spans="3:23" x14ac:dyDescent="0.3">
      <c r="C130" s="6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</row>
    <row r="131" spans="3:23" x14ac:dyDescent="0.3">
      <c r="C131" s="6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</row>
    <row r="132" spans="3:23" x14ac:dyDescent="0.3">
      <c r="C132" s="6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</row>
    <row r="133" spans="3:23" x14ac:dyDescent="0.3">
      <c r="C133" s="6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</row>
    <row r="134" spans="3:23" x14ac:dyDescent="0.3">
      <c r="C134" s="6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</row>
    <row r="135" spans="3:23" x14ac:dyDescent="0.3">
      <c r="C135" s="6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</row>
    <row r="136" spans="3:23" x14ac:dyDescent="0.3">
      <c r="C136" s="6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</row>
    <row r="137" spans="3:23" x14ac:dyDescent="0.3">
      <c r="C137" s="6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</row>
    <row r="138" spans="3:23" x14ac:dyDescent="0.3">
      <c r="C138" s="6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</row>
    <row r="139" spans="3:23" x14ac:dyDescent="0.3">
      <c r="C139" s="6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</row>
    <row r="140" spans="3:23" x14ac:dyDescent="0.3">
      <c r="C140" s="6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</row>
    <row r="141" spans="3:23" x14ac:dyDescent="0.3">
      <c r="C141" s="6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3:23" x14ac:dyDescent="0.3">
      <c r="C142" s="6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</row>
    <row r="143" spans="3:23" x14ac:dyDescent="0.3">
      <c r="C143" s="6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</row>
    <row r="144" spans="3:23" x14ac:dyDescent="0.3">
      <c r="C144" s="6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</row>
    <row r="145" spans="3:23" x14ac:dyDescent="0.3">
      <c r="C145" s="6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</row>
    <row r="146" spans="3:23" x14ac:dyDescent="0.3">
      <c r="C146" s="6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</row>
    <row r="147" spans="3:23" x14ac:dyDescent="0.3">
      <c r="C147" s="6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</row>
    <row r="148" spans="3:23" x14ac:dyDescent="0.3">
      <c r="C148" s="6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</row>
    <row r="149" spans="3:23" x14ac:dyDescent="0.3">
      <c r="C149" s="6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</row>
    <row r="150" spans="3:23" x14ac:dyDescent="0.3">
      <c r="C150" s="6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</row>
    <row r="151" spans="3:23" x14ac:dyDescent="0.3">
      <c r="C151" s="6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</row>
    <row r="152" spans="3:23" x14ac:dyDescent="0.3">
      <c r="C152" s="6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</row>
    <row r="153" spans="3:23" x14ac:dyDescent="0.3">
      <c r="C153" s="6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</row>
    <row r="154" spans="3:23" x14ac:dyDescent="0.3">
      <c r="C154" s="6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</row>
    <row r="155" spans="3:23" x14ac:dyDescent="0.3">
      <c r="C155" s="6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</row>
    <row r="156" spans="3:23" x14ac:dyDescent="0.3">
      <c r="C156" s="6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</row>
    <row r="157" spans="3:23" x14ac:dyDescent="0.3">
      <c r="C157" s="6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</row>
    <row r="158" spans="3:23" x14ac:dyDescent="0.3">
      <c r="C158" s="6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</row>
    <row r="159" spans="3:23" x14ac:dyDescent="0.3">
      <c r="C159" s="6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</row>
    <row r="160" spans="3:23" x14ac:dyDescent="0.3">
      <c r="C160" s="6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</row>
    <row r="161" spans="3:23" x14ac:dyDescent="0.3">
      <c r="C161" s="6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</row>
    <row r="162" spans="3:23" x14ac:dyDescent="0.3">
      <c r="C162" s="6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</row>
    <row r="163" spans="3:23" x14ac:dyDescent="0.3">
      <c r="C163" s="6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</row>
    <row r="164" spans="3:23" x14ac:dyDescent="0.3">
      <c r="C164" s="6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</row>
    <row r="165" spans="3:23" x14ac:dyDescent="0.3">
      <c r="C165" s="6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</row>
    <row r="166" spans="3:23" x14ac:dyDescent="0.3">
      <c r="C166" s="6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</row>
    <row r="167" spans="3:23" x14ac:dyDescent="0.3">
      <c r="C167" s="6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</row>
    <row r="168" spans="3:23" x14ac:dyDescent="0.3">
      <c r="C168" s="6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</row>
    <row r="169" spans="3:23" x14ac:dyDescent="0.3">
      <c r="C169" s="6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</row>
    <row r="170" spans="3:23" x14ac:dyDescent="0.3">
      <c r="C170" s="6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</row>
    <row r="171" spans="3:23" x14ac:dyDescent="0.3">
      <c r="C171" s="6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</row>
    <row r="172" spans="3:23" x14ac:dyDescent="0.3">
      <c r="C172" s="6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</row>
    <row r="173" spans="3:23" x14ac:dyDescent="0.3">
      <c r="C173" s="6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</row>
    <row r="174" spans="3:23" x14ac:dyDescent="0.3">
      <c r="C174" s="6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</row>
    <row r="175" spans="3:23" x14ac:dyDescent="0.3">
      <c r="C175" s="6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</row>
    <row r="176" spans="3:23" x14ac:dyDescent="0.3">
      <c r="C176" s="6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</row>
    <row r="177" spans="3:23" x14ac:dyDescent="0.3">
      <c r="C177" s="6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</row>
    <row r="178" spans="3:23" x14ac:dyDescent="0.3">
      <c r="C178" s="6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</row>
    <row r="179" spans="3:23" x14ac:dyDescent="0.3">
      <c r="C179" s="6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</row>
    <row r="180" spans="3:23" x14ac:dyDescent="0.3">
      <c r="C180" s="6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</row>
    <row r="181" spans="3:23" x14ac:dyDescent="0.3">
      <c r="C181" s="6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</row>
    <row r="182" spans="3:23" x14ac:dyDescent="0.3">
      <c r="C182" s="6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</row>
    <row r="183" spans="3:23" x14ac:dyDescent="0.3">
      <c r="C183" s="6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</row>
    <row r="184" spans="3:23" x14ac:dyDescent="0.3">
      <c r="C184" s="6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</row>
    <row r="185" spans="3:23" x14ac:dyDescent="0.3">
      <c r="C185" s="6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</row>
    <row r="186" spans="3:23" x14ac:dyDescent="0.3">
      <c r="C186" s="6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</row>
    <row r="187" spans="3:23" x14ac:dyDescent="0.3">
      <c r="C187" s="6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</row>
    <row r="188" spans="3:23" x14ac:dyDescent="0.3">
      <c r="C188" s="6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</row>
    <row r="189" spans="3:23" x14ac:dyDescent="0.3">
      <c r="C189" s="6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</row>
    <row r="190" spans="3:23" x14ac:dyDescent="0.3">
      <c r="C190" s="6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</row>
    <row r="191" spans="3:23" x14ac:dyDescent="0.3">
      <c r="C191" s="6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</row>
    <row r="192" spans="3:23" x14ac:dyDescent="0.3">
      <c r="C192" s="6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</row>
    <row r="193" spans="3:23" x14ac:dyDescent="0.3">
      <c r="C193" s="6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</row>
    <row r="194" spans="3:23" x14ac:dyDescent="0.3">
      <c r="C194" s="6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</row>
    <row r="195" spans="3:23" x14ac:dyDescent="0.3">
      <c r="C195" s="6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</row>
    <row r="196" spans="3:23" x14ac:dyDescent="0.3">
      <c r="C196" s="6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</row>
    <row r="197" spans="3:23" x14ac:dyDescent="0.3">
      <c r="C197" s="6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</row>
    <row r="198" spans="3:23" x14ac:dyDescent="0.3">
      <c r="C198" s="6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</row>
    <row r="199" spans="3:23" x14ac:dyDescent="0.3">
      <c r="C199" s="6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</row>
    <row r="200" spans="3:23" x14ac:dyDescent="0.3">
      <c r="C200" s="6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</row>
    <row r="201" spans="3:23" x14ac:dyDescent="0.3">
      <c r="C201" s="6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</row>
    <row r="202" spans="3:23" x14ac:dyDescent="0.3">
      <c r="C202" s="6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</row>
    <row r="203" spans="3:23" x14ac:dyDescent="0.3">
      <c r="C203" s="6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</row>
    <row r="204" spans="3:23" x14ac:dyDescent="0.3">
      <c r="C204" s="6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</row>
    <row r="205" spans="3:23" x14ac:dyDescent="0.3">
      <c r="C205" s="6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</row>
    <row r="206" spans="3:23" x14ac:dyDescent="0.3">
      <c r="C206" s="6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</row>
    <row r="207" spans="3:23" x14ac:dyDescent="0.3">
      <c r="C207" s="6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</row>
    <row r="208" spans="3:23" x14ac:dyDescent="0.3">
      <c r="C208" s="6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</row>
    <row r="209" spans="3:23" x14ac:dyDescent="0.3">
      <c r="C209" s="6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</row>
    <row r="210" spans="3:23" x14ac:dyDescent="0.3">
      <c r="C210" s="6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</row>
    <row r="211" spans="3:23" x14ac:dyDescent="0.3">
      <c r="C211" s="6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</row>
    <row r="212" spans="3:23" x14ac:dyDescent="0.3">
      <c r="C212" s="6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</row>
    <row r="213" spans="3:23" x14ac:dyDescent="0.3">
      <c r="C213" s="6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</row>
    <row r="214" spans="3:23" x14ac:dyDescent="0.3">
      <c r="C214" s="6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</row>
    <row r="215" spans="3:23" x14ac:dyDescent="0.3">
      <c r="C215" s="6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</row>
    <row r="216" spans="3:23" x14ac:dyDescent="0.3">
      <c r="C216" s="6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</row>
    <row r="217" spans="3:23" x14ac:dyDescent="0.3">
      <c r="C217" s="6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</row>
    <row r="218" spans="3:23" x14ac:dyDescent="0.3">
      <c r="C218" s="6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</row>
    <row r="219" spans="3:23" x14ac:dyDescent="0.3">
      <c r="C219" s="6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</row>
    <row r="220" spans="3:23" x14ac:dyDescent="0.3">
      <c r="C220" s="6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</row>
    <row r="221" spans="3:23" x14ac:dyDescent="0.3">
      <c r="C221" s="6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</row>
    <row r="222" spans="3:23" x14ac:dyDescent="0.3">
      <c r="C222" s="6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</row>
    <row r="223" spans="3:23" x14ac:dyDescent="0.3">
      <c r="C223" s="6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</row>
    <row r="224" spans="3:23" x14ac:dyDescent="0.3">
      <c r="C224" s="6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</row>
    <row r="225" spans="3:23" x14ac:dyDescent="0.3">
      <c r="C225" s="6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</row>
    <row r="226" spans="3:23" x14ac:dyDescent="0.3">
      <c r="C226" s="6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</row>
    <row r="227" spans="3:23" x14ac:dyDescent="0.3">
      <c r="C227" s="6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</row>
    <row r="228" spans="3:23" x14ac:dyDescent="0.3">
      <c r="C228" s="6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</row>
    <row r="229" spans="3:23" x14ac:dyDescent="0.3">
      <c r="C229" s="6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</row>
    <row r="230" spans="3:23" x14ac:dyDescent="0.3">
      <c r="C230" s="6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</row>
    <row r="231" spans="3:23" x14ac:dyDescent="0.3">
      <c r="C231" s="6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</row>
    <row r="232" spans="3:23" x14ac:dyDescent="0.3">
      <c r="C232" s="6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</row>
    <row r="233" spans="3:23" x14ac:dyDescent="0.3">
      <c r="C233" s="6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</row>
    <row r="234" spans="3:23" x14ac:dyDescent="0.3">
      <c r="C234" s="6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</row>
    <row r="235" spans="3:23" x14ac:dyDescent="0.3">
      <c r="C235" s="6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</row>
    <row r="236" spans="3:23" x14ac:dyDescent="0.3">
      <c r="C236" s="6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</row>
    <row r="237" spans="3:23" x14ac:dyDescent="0.3">
      <c r="C237" s="6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</row>
    <row r="238" spans="3:23" x14ac:dyDescent="0.3">
      <c r="C238" s="6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</row>
    <row r="239" spans="3:23" x14ac:dyDescent="0.3">
      <c r="C239" s="6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</row>
    <row r="240" spans="3:23" x14ac:dyDescent="0.3">
      <c r="C240" s="6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</row>
    <row r="241" spans="3:23" x14ac:dyDescent="0.3">
      <c r="C241" s="6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</row>
    <row r="242" spans="3:23" x14ac:dyDescent="0.3">
      <c r="C242" s="6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</row>
    <row r="243" spans="3:23" x14ac:dyDescent="0.3">
      <c r="C243" s="6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</row>
    <row r="244" spans="3:23" x14ac:dyDescent="0.3">
      <c r="C244" s="6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</row>
    <row r="245" spans="3:23" x14ac:dyDescent="0.3">
      <c r="C245" s="6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</row>
    <row r="246" spans="3:23" x14ac:dyDescent="0.3">
      <c r="C246" s="6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</row>
    <row r="247" spans="3:23" x14ac:dyDescent="0.3">
      <c r="C247" s="6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</row>
    <row r="248" spans="3:23" x14ac:dyDescent="0.3">
      <c r="C248" s="6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</row>
    <row r="249" spans="3:23" x14ac:dyDescent="0.3">
      <c r="C249" s="6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</row>
    <row r="250" spans="3:23" x14ac:dyDescent="0.3">
      <c r="C250" s="6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</row>
    <row r="251" spans="3:23" x14ac:dyDescent="0.3">
      <c r="C251" s="6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</row>
    <row r="252" spans="3:23" x14ac:dyDescent="0.3">
      <c r="C252" s="6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</row>
    <row r="253" spans="3:23" x14ac:dyDescent="0.3">
      <c r="C253" s="6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</row>
    <row r="254" spans="3:23" x14ac:dyDescent="0.3">
      <c r="C254" s="6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</row>
    <row r="255" spans="3:23" x14ac:dyDescent="0.3">
      <c r="C255" s="6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</row>
    <row r="256" spans="3:23" x14ac:dyDescent="0.3">
      <c r="C256" s="6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</row>
  </sheetData>
  <mergeCells count="6">
    <mergeCell ref="A73:C73"/>
    <mergeCell ref="A4:C4"/>
    <mergeCell ref="A6:C7"/>
    <mergeCell ref="W6:W7"/>
    <mergeCell ref="A8:C8"/>
    <mergeCell ref="A10:C10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r:id="rId1"/>
  <headerFooter alignWithMargins="0"/>
  <colBreaks count="1" manualBreakCount="1">
    <brk id="11" min="1" max="7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256"/>
  <sheetViews>
    <sheetView zoomScale="56" zoomScaleNormal="56" zoomScaleSheetLayoutView="51" workbookViewId="0">
      <selection activeCell="M21" sqref="M21"/>
    </sheetView>
  </sheetViews>
  <sheetFormatPr baseColWidth="10" defaultColWidth="7.6640625" defaultRowHeight="17.399999999999999" x14ac:dyDescent="0.3"/>
  <cols>
    <col min="1" max="2" width="2.33203125" style="65" customWidth="1"/>
    <col min="3" max="3" width="39.33203125" style="66" customWidth="1"/>
    <col min="4" max="21" width="16.5546875" style="122" customWidth="1"/>
    <col min="22" max="22" width="16.5546875" style="122" hidden="1" customWidth="1"/>
    <col min="23" max="23" width="16.5546875" style="122" customWidth="1"/>
    <col min="24" max="25" width="12.6640625" style="45" customWidth="1"/>
    <col min="26" max="26" width="14.6640625" style="45" customWidth="1"/>
    <col min="27" max="35" width="12.6640625" style="45" customWidth="1"/>
    <col min="36" max="43" width="12.6640625" style="44" customWidth="1"/>
    <col min="44" max="16384" width="7.6640625" style="44"/>
  </cols>
  <sheetData>
    <row r="1" spans="1:35" s="68" customFormat="1" ht="30" customHeight="1" x14ac:dyDescent="0.4">
      <c r="A1" s="65"/>
      <c r="B1" s="65"/>
      <c r="C1" s="66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35" s="69" customFormat="1" ht="50.1" customHeight="1" x14ac:dyDescent="0.25">
      <c r="B2" s="127"/>
      <c r="C2" s="127"/>
      <c r="D2" s="127"/>
      <c r="E2" s="127"/>
      <c r="F2" s="127"/>
      <c r="G2" s="127"/>
      <c r="H2" s="127"/>
      <c r="I2" s="127"/>
      <c r="J2" s="127"/>
      <c r="K2" s="71" t="s">
        <v>210</v>
      </c>
      <c r="L2" s="72" t="s">
        <v>240</v>
      </c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74"/>
      <c r="Y2" s="74"/>
    </row>
    <row r="3" spans="1:35" s="79" customFormat="1" ht="12" customHeight="1" x14ac:dyDescent="0.4">
      <c r="A3" s="75"/>
      <c r="B3" s="76"/>
      <c r="C3" s="77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</row>
    <row r="4" spans="1:35" s="68" customFormat="1" ht="19.95" customHeight="1" x14ac:dyDescent="0.4">
      <c r="A4" s="260" t="s">
        <v>211</v>
      </c>
      <c r="B4" s="261"/>
      <c r="C4" s="261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</row>
    <row r="5" spans="1:35" s="68" customFormat="1" ht="3.6" customHeight="1" thickBot="1" x14ac:dyDescent="0.45">
      <c r="A5" s="66"/>
      <c r="B5" s="81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</row>
    <row r="6" spans="1:35" ht="29.4" customHeight="1" thickTop="1" x14ac:dyDescent="0.3">
      <c r="A6" s="262" t="s">
        <v>101</v>
      </c>
      <c r="B6" s="263"/>
      <c r="C6" s="264"/>
      <c r="D6" s="84"/>
      <c r="E6" s="85"/>
      <c r="F6" s="85"/>
      <c r="G6" s="85"/>
      <c r="H6" s="85"/>
      <c r="I6" s="85"/>
      <c r="J6" s="86"/>
      <c r="K6" s="87" t="s">
        <v>31</v>
      </c>
      <c r="L6" s="88" t="s">
        <v>102</v>
      </c>
      <c r="M6" s="124"/>
      <c r="N6" s="124"/>
      <c r="O6" s="124"/>
      <c r="P6" s="124"/>
      <c r="Q6" s="124"/>
      <c r="R6" s="124"/>
      <c r="S6" s="124"/>
      <c r="T6" s="124"/>
      <c r="U6" s="89"/>
      <c r="V6" s="27"/>
      <c r="W6" s="268" t="s">
        <v>2</v>
      </c>
    </row>
    <row r="7" spans="1:35" s="94" customFormat="1" ht="27.6" customHeight="1" x14ac:dyDescent="0.35">
      <c r="A7" s="265"/>
      <c r="B7" s="266"/>
      <c r="C7" s="267"/>
      <c r="D7" s="91" t="s">
        <v>12</v>
      </c>
      <c r="E7" s="91" t="s">
        <v>13</v>
      </c>
      <c r="F7" s="91" t="s">
        <v>14</v>
      </c>
      <c r="G7" s="91" t="s">
        <v>15</v>
      </c>
      <c r="H7" s="91" t="s">
        <v>16</v>
      </c>
      <c r="I7" s="91" t="s">
        <v>17</v>
      </c>
      <c r="J7" s="91" t="s">
        <v>18</v>
      </c>
      <c r="K7" s="91" t="s">
        <v>19</v>
      </c>
      <c r="L7" s="91" t="s">
        <v>20</v>
      </c>
      <c r="M7" s="92" t="s">
        <v>21</v>
      </c>
      <c r="N7" s="92" t="s">
        <v>22</v>
      </c>
      <c r="O7" s="92" t="s">
        <v>23</v>
      </c>
      <c r="P7" s="91" t="s">
        <v>24</v>
      </c>
      <c r="Q7" s="92" t="s">
        <v>25</v>
      </c>
      <c r="R7" s="92" t="s">
        <v>26</v>
      </c>
      <c r="S7" s="91" t="s">
        <v>27</v>
      </c>
      <c r="T7" s="91" t="s">
        <v>28</v>
      </c>
      <c r="U7" s="91" t="s">
        <v>29</v>
      </c>
      <c r="V7" s="228" t="s">
        <v>233</v>
      </c>
      <c r="W7" s="269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</row>
    <row r="8" spans="1:35" s="99" customFormat="1" ht="27" customHeight="1" x14ac:dyDescent="0.25">
      <c r="A8" s="257" t="s">
        <v>103</v>
      </c>
      <c r="B8" s="258"/>
      <c r="C8" s="259"/>
      <c r="D8" s="95">
        <v>47237.03</v>
      </c>
      <c r="E8" s="95">
        <v>49804.849999999897</v>
      </c>
      <c r="F8" s="95">
        <v>73224.659999999902</v>
      </c>
      <c r="G8" s="95">
        <v>195.25</v>
      </c>
      <c r="H8" s="95">
        <v>80.209999999999994</v>
      </c>
      <c r="I8" s="95">
        <v>3547.28</v>
      </c>
      <c r="J8" s="96">
        <v>10461.27</v>
      </c>
      <c r="K8" s="96">
        <v>2322033.7999999798</v>
      </c>
      <c r="L8" s="96">
        <v>277474.63000000099</v>
      </c>
      <c r="M8" s="95">
        <v>51957.32</v>
      </c>
      <c r="N8" s="95">
        <v>76.67</v>
      </c>
      <c r="O8" s="95">
        <v>33192</v>
      </c>
      <c r="P8" s="95">
        <v>77330.940000000104</v>
      </c>
      <c r="Q8" s="95">
        <v>20133.084999999999</v>
      </c>
      <c r="R8" s="95">
        <v>330.22</v>
      </c>
      <c r="S8" s="95">
        <v>83.5</v>
      </c>
      <c r="T8" s="95">
        <v>42.25</v>
      </c>
      <c r="U8" s="95">
        <v>6229.7</v>
      </c>
      <c r="V8" s="95">
        <f t="shared" ref="V8" si="0">SUM(V9)</f>
        <v>0</v>
      </c>
      <c r="W8" s="97">
        <f>SUM(W9)</f>
        <v>2973434.6649999805</v>
      </c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</row>
    <row r="9" spans="1:35" ht="16.95" customHeight="1" x14ac:dyDescent="0.3">
      <c r="A9" s="93"/>
      <c r="C9" s="100" t="s">
        <v>104</v>
      </c>
      <c r="D9" s="101">
        <v>47237.03</v>
      </c>
      <c r="E9" s="101">
        <v>49804.849999999897</v>
      </c>
      <c r="F9" s="101">
        <v>73224.659999999902</v>
      </c>
      <c r="G9" s="101">
        <v>195.25</v>
      </c>
      <c r="H9" s="101">
        <v>80.209999999999994</v>
      </c>
      <c r="I9" s="101">
        <v>3547.28</v>
      </c>
      <c r="J9" s="102">
        <v>10461.27</v>
      </c>
      <c r="K9" s="102">
        <v>2322033.7999999798</v>
      </c>
      <c r="L9" s="102">
        <v>277474.63000000099</v>
      </c>
      <c r="M9" s="101">
        <v>51957.32</v>
      </c>
      <c r="N9" s="101">
        <v>76.67</v>
      </c>
      <c r="O9" s="101">
        <v>33192</v>
      </c>
      <c r="P9" s="101">
        <v>77330.940000000104</v>
      </c>
      <c r="Q9" s="101">
        <v>20133.084999999999</v>
      </c>
      <c r="R9" s="101">
        <v>330.22</v>
      </c>
      <c r="S9" s="101">
        <v>83.5</v>
      </c>
      <c r="T9" s="101">
        <v>42.25</v>
      </c>
      <c r="U9" s="101">
        <v>6229.7</v>
      </c>
      <c r="V9" s="101">
        <v>0</v>
      </c>
      <c r="W9" s="103">
        <f>SUM(D9:V9)</f>
        <v>2973434.6649999805</v>
      </c>
      <c r="Y9" s="98"/>
      <c r="Z9" s="98"/>
    </row>
    <row r="10" spans="1:35" s="99" customFormat="1" ht="27" customHeight="1" x14ac:dyDescent="0.25">
      <c r="A10" s="257" t="s">
        <v>105</v>
      </c>
      <c r="B10" s="258"/>
      <c r="C10" s="259"/>
      <c r="D10" s="95">
        <v>386703.04999999993</v>
      </c>
      <c r="E10" s="95">
        <v>429455.65</v>
      </c>
      <c r="F10" s="95">
        <v>235734.59000000014</v>
      </c>
      <c r="G10" s="95">
        <v>282.03999999999996</v>
      </c>
      <c r="H10" s="95">
        <v>41.37</v>
      </c>
      <c r="I10" s="95">
        <v>5753.5300000000007</v>
      </c>
      <c r="J10" s="96">
        <v>127995.26000000015</v>
      </c>
      <c r="K10" s="96">
        <v>9091062.7800000161</v>
      </c>
      <c r="L10" s="96">
        <v>961105.92999999993</v>
      </c>
      <c r="M10" s="95">
        <v>236587.31000000003</v>
      </c>
      <c r="N10" s="95">
        <v>87.5</v>
      </c>
      <c r="O10" s="95">
        <v>106530.90999999999</v>
      </c>
      <c r="P10" s="95">
        <v>1043056.8099999996</v>
      </c>
      <c r="Q10" s="95">
        <v>291578.29499999998</v>
      </c>
      <c r="R10" s="95">
        <v>2904.49</v>
      </c>
      <c r="S10" s="95">
        <v>7329.619999999999</v>
      </c>
      <c r="T10" s="95">
        <v>579.57999999999993</v>
      </c>
      <c r="U10" s="95">
        <v>8963.5199999999986</v>
      </c>
      <c r="V10" s="95">
        <f t="shared" ref="V10:W10" si="1">SUM(V11,V16,V20,V25,V33)</f>
        <v>0</v>
      </c>
      <c r="W10" s="97">
        <f t="shared" si="1"/>
        <v>12935752.235000016</v>
      </c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</row>
    <row r="11" spans="1:35" ht="16.95" customHeight="1" x14ac:dyDescent="0.3">
      <c r="A11" s="93"/>
      <c r="B11" s="104" t="s">
        <v>106</v>
      </c>
      <c r="C11" s="105"/>
      <c r="D11" s="106">
        <v>105864.75999999989</v>
      </c>
      <c r="E11" s="106">
        <v>113791.54000000001</v>
      </c>
      <c r="F11" s="106">
        <v>67470.730000000098</v>
      </c>
      <c r="G11" s="106">
        <v>38.5</v>
      </c>
      <c r="H11" s="106">
        <v>9.74</v>
      </c>
      <c r="I11" s="106">
        <v>1421.81</v>
      </c>
      <c r="J11" s="107">
        <v>34577.520000000026</v>
      </c>
      <c r="K11" s="107">
        <v>2475523.8900000118</v>
      </c>
      <c r="L11" s="107">
        <v>281754.33999999997</v>
      </c>
      <c r="M11" s="106">
        <v>68056.97</v>
      </c>
      <c r="N11" s="106">
        <v>0</v>
      </c>
      <c r="O11" s="106">
        <v>38338.870000000003</v>
      </c>
      <c r="P11" s="106">
        <v>229304.05000000002</v>
      </c>
      <c r="Q11" s="106">
        <v>72416.645000000004</v>
      </c>
      <c r="R11" s="106">
        <v>945.33999999999992</v>
      </c>
      <c r="S11" s="106">
        <v>1797.6399999999999</v>
      </c>
      <c r="T11" s="106">
        <v>144.52999999999997</v>
      </c>
      <c r="U11" s="106">
        <v>2007.38</v>
      </c>
      <c r="V11" s="106">
        <f t="shared" ref="V11:W11" si="2">SUM(V12:V14)</f>
        <v>0</v>
      </c>
      <c r="W11" s="108">
        <f t="shared" si="2"/>
        <v>3493464.255000012</v>
      </c>
      <c r="Y11" s="98"/>
      <c r="Z11" s="98"/>
    </row>
    <row r="12" spans="1:35" ht="16.95" customHeight="1" x14ac:dyDescent="0.3">
      <c r="A12" s="109"/>
      <c r="B12" s="110"/>
      <c r="C12" s="105" t="s">
        <v>106</v>
      </c>
      <c r="D12" s="101">
        <v>53063.599999999897</v>
      </c>
      <c r="E12" s="101">
        <v>53385.33</v>
      </c>
      <c r="F12" s="101">
        <v>35244.700000000099</v>
      </c>
      <c r="G12" s="101">
        <v>18.5</v>
      </c>
      <c r="H12" s="101">
        <v>5</v>
      </c>
      <c r="I12" s="101">
        <v>719.93</v>
      </c>
      <c r="J12" s="102">
        <v>16603.53</v>
      </c>
      <c r="K12" s="102">
        <v>1351335.9300000099</v>
      </c>
      <c r="L12" s="102">
        <v>167413.82</v>
      </c>
      <c r="M12" s="101">
        <v>37380.639999999999</v>
      </c>
      <c r="N12" s="101">
        <v>0</v>
      </c>
      <c r="O12" s="101">
        <v>20331.650000000001</v>
      </c>
      <c r="P12" s="101">
        <v>111730.8</v>
      </c>
      <c r="Q12" s="101">
        <v>26143.88</v>
      </c>
      <c r="R12" s="101">
        <v>583.76</v>
      </c>
      <c r="S12" s="101">
        <v>914.03</v>
      </c>
      <c r="T12" s="101">
        <v>65.819999999999993</v>
      </c>
      <c r="U12" s="101">
        <v>1575.31</v>
      </c>
      <c r="V12" s="101">
        <v>0</v>
      </c>
      <c r="W12" s="103">
        <f>SUM(D12:V12)</f>
        <v>1876516.23000001</v>
      </c>
      <c r="Y12" s="98"/>
      <c r="Z12" s="98"/>
    </row>
    <row r="13" spans="1:35" ht="16.95" customHeight="1" x14ac:dyDescent="0.3">
      <c r="A13" s="109"/>
      <c r="B13" s="110"/>
      <c r="C13" s="105" t="s">
        <v>107</v>
      </c>
      <c r="D13" s="101">
        <v>21558.02</v>
      </c>
      <c r="E13" s="101">
        <v>24222.31</v>
      </c>
      <c r="F13" s="101">
        <v>13507.44</v>
      </c>
      <c r="G13" s="101">
        <v>2</v>
      </c>
      <c r="H13" s="101">
        <v>2.2200000000000002</v>
      </c>
      <c r="I13" s="101">
        <v>244.47</v>
      </c>
      <c r="J13" s="102">
        <v>7180.0300000000298</v>
      </c>
      <c r="K13" s="102">
        <v>492239.02000000101</v>
      </c>
      <c r="L13" s="102">
        <v>50812.46</v>
      </c>
      <c r="M13" s="101">
        <v>14808.71</v>
      </c>
      <c r="N13" s="101">
        <v>0</v>
      </c>
      <c r="O13" s="101">
        <v>7085.25</v>
      </c>
      <c r="P13" s="101">
        <v>37265.78</v>
      </c>
      <c r="Q13" s="101">
        <v>13595.76</v>
      </c>
      <c r="R13" s="101">
        <v>171.17</v>
      </c>
      <c r="S13" s="101">
        <v>428.61</v>
      </c>
      <c r="T13" s="101">
        <v>27.77</v>
      </c>
      <c r="U13" s="101">
        <v>54.71</v>
      </c>
      <c r="V13" s="101">
        <v>0</v>
      </c>
      <c r="W13" s="103">
        <f>SUM(D13:V13)</f>
        <v>683205.73000000103</v>
      </c>
      <c r="Y13" s="98"/>
      <c r="Z13" s="98"/>
    </row>
    <row r="14" spans="1:35" ht="16.95" customHeight="1" x14ac:dyDescent="0.3">
      <c r="A14" s="109"/>
      <c r="B14" s="110"/>
      <c r="C14" s="105" t="s">
        <v>108</v>
      </c>
      <c r="D14" s="101">
        <v>31243.14</v>
      </c>
      <c r="E14" s="101">
        <v>36183.9</v>
      </c>
      <c r="F14" s="101">
        <v>18718.59</v>
      </c>
      <c r="G14" s="101">
        <v>18</v>
      </c>
      <c r="H14" s="101">
        <v>2.52</v>
      </c>
      <c r="I14" s="101">
        <v>457.41</v>
      </c>
      <c r="J14" s="102">
        <v>10793.96</v>
      </c>
      <c r="K14" s="102">
        <v>631948.94000000099</v>
      </c>
      <c r="L14" s="102">
        <v>63528.06</v>
      </c>
      <c r="M14" s="101">
        <v>15867.62</v>
      </c>
      <c r="N14" s="101">
        <v>0</v>
      </c>
      <c r="O14" s="101">
        <v>10921.97</v>
      </c>
      <c r="P14" s="101">
        <v>80307.47</v>
      </c>
      <c r="Q14" s="101">
        <v>32677.005000000001</v>
      </c>
      <c r="R14" s="101">
        <v>190.41</v>
      </c>
      <c r="S14" s="101">
        <v>455</v>
      </c>
      <c r="T14" s="101">
        <v>50.94</v>
      </c>
      <c r="U14" s="101">
        <v>377.36</v>
      </c>
      <c r="V14" s="101">
        <v>0</v>
      </c>
      <c r="W14" s="103">
        <f>SUM(D14:V14)</f>
        <v>933742.29500000086</v>
      </c>
      <c r="Y14" s="98"/>
      <c r="Z14" s="98"/>
    </row>
    <row r="15" spans="1:35" ht="5.25" customHeight="1" x14ac:dyDescent="0.3">
      <c r="A15" s="109"/>
      <c r="B15" s="110"/>
      <c r="C15" s="105"/>
      <c r="D15" s="101"/>
      <c r="E15" s="101"/>
      <c r="F15" s="101"/>
      <c r="G15" s="101"/>
      <c r="H15" s="101"/>
      <c r="I15" s="101"/>
      <c r="J15" s="102"/>
      <c r="K15" s="102"/>
      <c r="L15" s="102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3">
        <v>0</v>
      </c>
      <c r="Y15" s="98"/>
      <c r="Z15" s="98"/>
    </row>
    <row r="16" spans="1:35" ht="16.95" customHeight="1" x14ac:dyDescent="0.3">
      <c r="A16" s="109"/>
      <c r="B16" s="111" t="s">
        <v>109</v>
      </c>
      <c r="C16" s="105"/>
      <c r="D16" s="106">
        <v>56977.53</v>
      </c>
      <c r="E16" s="106">
        <v>59408.380000000005</v>
      </c>
      <c r="F16" s="106">
        <v>31016.79</v>
      </c>
      <c r="G16" s="106">
        <v>9.129999999999999</v>
      </c>
      <c r="H16" s="106">
        <v>10</v>
      </c>
      <c r="I16" s="106">
        <v>924.82999999999993</v>
      </c>
      <c r="J16" s="107">
        <v>15768.860000000041</v>
      </c>
      <c r="K16" s="107">
        <v>1599627.2500000009</v>
      </c>
      <c r="L16" s="107">
        <v>161815.94</v>
      </c>
      <c r="M16" s="106">
        <v>45269.03</v>
      </c>
      <c r="N16" s="106">
        <v>64</v>
      </c>
      <c r="O16" s="106">
        <v>18403.16</v>
      </c>
      <c r="P16" s="106">
        <v>103544.5199999999</v>
      </c>
      <c r="Q16" s="106">
        <v>25316.455000000002</v>
      </c>
      <c r="R16" s="106">
        <v>422.65</v>
      </c>
      <c r="S16" s="106">
        <v>543.18000000000006</v>
      </c>
      <c r="T16" s="106">
        <v>63.58</v>
      </c>
      <c r="U16" s="106">
        <v>584.37</v>
      </c>
      <c r="V16" s="106">
        <f t="shared" ref="V16:W16" si="3">SUM(V17:V18)</f>
        <v>0</v>
      </c>
      <c r="W16" s="108">
        <f t="shared" si="3"/>
        <v>2119769.6550000007</v>
      </c>
      <c r="Y16" s="98"/>
      <c r="Z16" s="98"/>
    </row>
    <row r="17" spans="1:26" ht="16.95" customHeight="1" x14ac:dyDescent="0.3">
      <c r="A17" s="109"/>
      <c r="B17" s="110"/>
      <c r="C17" s="105" t="s">
        <v>110</v>
      </c>
      <c r="D17" s="101">
        <v>38571.53</v>
      </c>
      <c r="E17" s="101">
        <v>39558.01</v>
      </c>
      <c r="F17" s="101">
        <v>19874.11</v>
      </c>
      <c r="G17" s="101">
        <v>4.25</v>
      </c>
      <c r="H17" s="101">
        <v>10</v>
      </c>
      <c r="I17" s="101">
        <v>286.08</v>
      </c>
      <c r="J17" s="102">
        <v>9280.5200000000204</v>
      </c>
      <c r="K17" s="102">
        <v>1009218.03</v>
      </c>
      <c r="L17" s="102">
        <v>97283.23</v>
      </c>
      <c r="M17" s="101">
        <v>34098.71</v>
      </c>
      <c r="N17" s="101">
        <v>0</v>
      </c>
      <c r="O17" s="101">
        <v>13033.9</v>
      </c>
      <c r="P17" s="101">
        <v>67329.529999999897</v>
      </c>
      <c r="Q17" s="101">
        <v>15043.67</v>
      </c>
      <c r="R17" s="101">
        <v>274.89</v>
      </c>
      <c r="S17" s="101">
        <v>317.07</v>
      </c>
      <c r="T17" s="101">
        <v>18.32</v>
      </c>
      <c r="U17" s="101">
        <v>242.28</v>
      </c>
      <c r="V17" s="101">
        <v>0</v>
      </c>
      <c r="W17" s="103">
        <f>SUM(D17:V17)</f>
        <v>1344444.1299999997</v>
      </c>
      <c r="Y17" s="98"/>
      <c r="Z17" s="98"/>
    </row>
    <row r="18" spans="1:26" ht="16.95" customHeight="1" x14ac:dyDescent="0.3">
      <c r="A18" s="109"/>
      <c r="B18" s="110"/>
      <c r="C18" s="105" t="s">
        <v>111</v>
      </c>
      <c r="D18" s="101">
        <v>18406</v>
      </c>
      <c r="E18" s="101">
        <v>19850.37</v>
      </c>
      <c r="F18" s="101">
        <v>11142.68</v>
      </c>
      <c r="G18" s="101">
        <v>4.88</v>
      </c>
      <c r="H18" s="101">
        <v>0</v>
      </c>
      <c r="I18" s="101">
        <v>638.75</v>
      </c>
      <c r="J18" s="102">
        <v>6488.3400000000202</v>
      </c>
      <c r="K18" s="102">
        <v>590409.22000000102</v>
      </c>
      <c r="L18" s="102">
        <v>64532.71</v>
      </c>
      <c r="M18" s="101">
        <v>11170.32</v>
      </c>
      <c r="N18" s="101">
        <v>64</v>
      </c>
      <c r="O18" s="101">
        <v>5369.26</v>
      </c>
      <c r="P18" s="101">
        <v>36214.99</v>
      </c>
      <c r="Q18" s="101">
        <v>10272.785</v>
      </c>
      <c r="R18" s="101">
        <v>147.76</v>
      </c>
      <c r="S18" s="101">
        <v>226.11</v>
      </c>
      <c r="T18" s="101">
        <v>45.26</v>
      </c>
      <c r="U18" s="101">
        <v>342.09</v>
      </c>
      <c r="V18" s="101">
        <v>0</v>
      </c>
      <c r="W18" s="103">
        <f>SUM(D18:V18)</f>
        <v>775325.52500000095</v>
      </c>
      <c r="Y18" s="98"/>
      <c r="Z18" s="98"/>
    </row>
    <row r="19" spans="1:26" s="45" customFormat="1" ht="5.25" customHeight="1" x14ac:dyDescent="0.3">
      <c r="A19" s="109"/>
      <c r="B19" s="110"/>
      <c r="C19" s="105"/>
      <c r="D19" s="101"/>
      <c r="E19" s="101"/>
      <c r="F19" s="101"/>
      <c r="G19" s="101"/>
      <c r="H19" s="101"/>
      <c r="I19" s="101"/>
      <c r="J19" s="102"/>
      <c r="K19" s="102"/>
      <c r="L19" s="102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3">
        <v>0</v>
      </c>
      <c r="Y19" s="98"/>
      <c r="Z19" s="98"/>
    </row>
    <row r="20" spans="1:26" ht="16.95" customHeight="1" x14ac:dyDescent="0.3">
      <c r="A20" s="93"/>
      <c r="B20" s="104" t="s">
        <v>112</v>
      </c>
      <c r="C20" s="105"/>
      <c r="D20" s="106">
        <v>54015.409999999996</v>
      </c>
      <c r="E20" s="106">
        <v>65042.53</v>
      </c>
      <c r="F20" s="106">
        <v>35188.76</v>
      </c>
      <c r="G20" s="106">
        <v>23.009999999999998</v>
      </c>
      <c r="H20" s="106">
        <v>0</v>
      </c>
      <c r="I20" s="106">
        <v>708.64</v>
      </c>
      <c r="J20" s="107">
        <v>17194.99000000002</v>
      </c>
      <c r="K20" s="107">
        <v>1335060.450000002</v>
      </c>
      <c r="L20" s="107">
        <v>107404.13999999991</v>
      </c>
      <c r="M20" s="106">
        <v>26958.04</v>
      </c>
      <c r="N20" s="106">
        <v>0</v>
      </c>
      <c r="O20" s="106">
        <v>16816.310000000001</v>
      </c>
      <c r="P20" s="106">
        <v>144271.4599999999</v>
      </c>
      <c r="Q20" s="106">
        <v>49682.884999999995</v>
      </c>
      <c r="R20" s="106">
        <v>298.73</v>
      </c>
      <c r="S20" s="106">
        <v>1462.65</v>
      </c>
      <c r="T20" s="106">
        <v>130.38999999999999</v>
      </c>
      <c r="U20" s="106">
        <v>449.96999999999997</v>
      </c>
      <c r="V20" s="106">
        <f t="shared" ref="V20:W20" si="4">SUM(V21:V23)</f>
        <v>0</v>
      </c>
      <c r="W20" s="108">
        <f t="shared" si="4"/>
        <v>1854708.3650000021</v>
      </c>
      <c r="Y20" s="98"/>
      <c r="Z20" s="98"/>
    </row>
    <row r="21" spans="1:26" ht="16.95" customHeight="1" x14ac:dyDescent="0.3">
      <c r="A21" s="109"/>
      <c r="B21" s="110"/>
      <c r="C21" s="105" t="s">
        <v>113</v>
      </c>
      <c r="D21" s="101">
        <v>29779.17</v>
      </c>
      <c r="E21" s="101">
        <v>35290.65</v>
      </c>
      <c r="F21" s="101">
        <v>20515.23</v>
      </c>
      <c r="G21" s="101">
        <v>12</v>
      </c>
      <c r="H21" s="101">
        <v>0</v>
      </c>
      <c r="I21" s="101">
        <v>388.84</v>
      </c>
      <c r="J21" s="102">
        <v>9807.6700000000092</v>
      </c>
      <c r="K21" s="102">
        <v>800494.94000000204</v>
      </c>
      <c r="L21" s="102">
        <v>64220.4399999999</v>
      </c>
      <c r="M21" s="101">
        <v>14900.01</v>
      </c>
      <c r="N21" s="101">
        <v>0</v>
      </c>
      <c r="O21" s="101">
        <v>8839</v>
      </c>
      <c r="P21" s="101">
        <v>67795.489999999903</v>
      </c>
      <c r="Q21" s="101">
        <v>23439.71</v>
      </c>
      <c r="R21" s="101">
        <v>178.03</v>
      </c>
      <c r="S21" s="101">
        <v>878.44</v>
      </c>
      <c r="T21" s="101">
        <v>73.28</v>
      </c>
      <c r="U21" s="101">
        <v>429.03</v>
      </c>
      <c r="V21" s="101">
        <v>0</v>
      </c>
      <c r="W21" s="103">
        <f>SUM(D21:V21)</f>
        <v>1077041.930000002</v>
      </c>
      <c r="Y21" s="98"/>
      <c r="Z21" s="98"/>
    </row>
    <row r="22" spans="1:26" ht="16.95" customHeight="1" x14ac:dyDescent="0.3">
      <c r="A22" s="109"/>
      <c r="B22" s="110"/>
      <c r="C22" s="105" t="s">
        <v>114</v>
      </c>
      <c r="D22" s="101">
        <v>16135.23</v>
      </c>
      <c r="E22" s="101">
        <v>19442.53</v>
      </c>
      <c r="F22" s="101">
        <v>10600.02</v>
      </c>
      <c r="G22" s="101">
        <v>11.01</v>
      </c>
      <c r="H22" s="101">
        <v>0</v>
      </c>
      <c r="I22" s="101">
        <v>214.04</v>
      </c>
      <c r="J22" s="102">
        <v>4984.04000000001</v>
      </c>
      <c r="K22" s="102">
        <v>336295.37</v>
      </c>
      <c r="L22" s="102">
        <v>28051.15</v>
      </c>
      <c r="M22" s="101">
        <v>8352.08</v>
      </c>
      <c r="N22" s="101">
        <v>0</v>
      </c>
      <c r="O22" s="101">
        <v>5005.51</v>
      </c>
      <c r="P22" s="101">
        <v>57579.09</v>
      </c>
      <c r="Q22" s="101">
        <v>15528.945</v>
      </c>
      <c r="R22" s="101">
        <v>72.13</v>
      </c>
      <c r="S22" s="101">
        <v>440.25</v>
      </c>
      <c r="T22" s="101">
        <v>46.61</v>
      </c>
      <c r="U22" s="101">
        <v>7.91</v>
      </c>
      <c r="V22" s="101">
        <v>0</v>
      </c>
      <c r="W22" s="103">
        <f>SUM(D22:V22)</f>
        <v>502765.91500000004</v>
      </c>
      <c r="Y22" s="98"/>
      <c r="Z22" s="98"/>
    </row>
    <row r="23" spans="1:26" ht="16.95" customHeight="1" x14ac:dyDescent="0.3">
      <c r="A23" s="109"/>
      <c r="B23" s="110"/>
      <c r="C23" s="105" t="s">
        <v>115</v>
      </c>
      <c r="D23" s="101">
        <v>8101.01</v>
      </c>
      <c r="E23" s="101">
        <v>10309.35</v>
      </c>
      <c r="F23" s="101">
        <v>4073.51</v>
      </c>
      <c r="G23" s="101">
        <v>0</v>
      </c>
      <c r="H23" s="101">
        <v>0</v>
      </c>
      <c r="I23" s="101">
        <v>105.76</v>
      </c>
      <c r="J23" s="102">
        <v>2403.2800000000002</v>
      </c>
      <c r="K23" s="102">
        <v>198270.14</v>
      </c>
      <c r="L23" s="102">
        <v>15132.55</v>
      </c>
      <c r="M23" s="101">
        <v>3705.95</v>
      </c>
      <c r="N23" s="101">
        <v>0</v>
      </c>
      <c r="O23" s="101">
        <v>2971.8</v>
      </c>
      <c r="P23" s="101">
        <v>18896.88</v>
      </c>
      <c r="Q23" s="101">
        <v>10714.23</v>
      </c>
      <c r="R23" s="101">
        <v>48.57</v>
      </c>
      <c r="S23" s="101">
        <v>143.96</v>
      </c>
      <c r="T23" s="101">
        <v>10.5</v>
      </c>
      <c r="U23" s="101">
        <v>13.03</v>
      </c>
      <c r="V23" s="101">
        <v>0</v>
      </c>
      <c r="W23" s="103">
        <f>SUM(D23:V23)</f>
        <v>274900.52</v>
      </c>
      <c r="Y23" s="98"/>
      <c r="Z23" s="98"/>
    </row>
    <row r="24" spans="1:26" ht="5.25" customHeight="1" x14ac:dyDescent="0.3">
      <c r="A24" s="109"/>
      <c r="B24" s="110"/>
      <c r="C24" s="105"/>
      <c r="D24" s="101"/>
      <c r="E24" s="101"/>
      <c r="F24" s="101"/>
      <c r="G24" s="101"/>
      <c r="H24" s="101"/>
      <c r="I24" s="101"/>
      <c r="J24" s="102"/>
      <c r="K24" s="102"/>
      <c r="L24" s="102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3">
        <v>0</v>
      </c>
      <c r="Y24" s="98"/>
      <c r="Z24" s="98"/>
    </row>
    <row r="25" spans="1:26" ht="16.95" customHeight="1" x14ac:dyDescent="0.3">
      <c r="A25" s="93"/>
      <c r="B25" s="104" t="s">
        <v>116</v>
      </c>
      <c r="C25" s="105"/>
      <c r="D25" s="106">
        <v>93932.25</v>
      </c>
      <c r="E25" s="106">
        <v>102436.76000000001</v>
      </c>
      <c r="F25" s="106">
        <v>59395.140000000021</v>
      </c>
      <c r="G25" s="106">
        <v>17.5</v>
      </c>
      <c r="H25" s="106">
        <v>12.62</v>
      </c>
      <c r="I25" s="106">
        <v>1224.48</v>
      </c>
      <c r="J25" s="107">
        <v>33363.510000000024</v>
      </c>
      <c r="K25" s="107">
        <v>2098122.1900000023</v>
      </c>
      <c r="L25" s="107">
        <v>218668.06000000003</v>
      </c>
      <c r="M25" s="106">
        <v>52241.29</v>
      </c>
      <c r="N25" s="106">
        <v>23.5</v>
      </c>
      <c r="O25" s="106">
        <v>18825.310000000001</v>
      </c>
      <c r="P25" s="106">
        <v>217544.18999999992</v>
      </c>
      <c r="Q25" s="106">
        <v>84241.12000000001</v>
      </c>
      <c r="R25" s="106">
        <v>647.17999999999995</v>
      </c>
      <c r="S25" s="106">
        <v>2226.5100000000002</v>
      </c>
      <c r="T25" s="106">
        <v>124.5</v>
      </c>
      <c r="U25" s="106">
        <v>5131.3099999999986</v>
      </c>
      <c r="V25" s="106">
        <f t="shared" ref="V25:W25" si="5">SUM(V26:V31)</f>
        <v>0</v>
      </c>
      <c r="W25" s="108">
        <f t="shared" si="5"/>
        <v>2988177.4200000018</v>
      </c>
      <c r="Y25" s="98"/>
      <c r="Z25" s="98"/>
    </row>
    <row r="26" spans="1:26" ht="16.95" customHeight="1" x14ac:dyDescent="0.3">
      <c r="A26" s="109"/>
      <c r="B26" s="110"/>
      <c r="C26" s="105" t="s">
        <v>117</v>
      </c>
      <c r="D26" s="101">
        <v>12744.61</v>
      </c>
      <c r="E26" s="101">
        <v>12851.88</v>
      </c>
      <c r="F26" s="101">
        <v>7736.6100000000097</v>
      </c>
      <c r="G26" s="101">
        <v>2.5</v>
      </c>
      <c r="H26" s="101">
        <v>0</v>
      </c>
      <c r="I26" s="101">
        <v>301</v>
      </c>
      <c r="J26" s="102">
        <v>4363.0600000000104</v>
      </c>
      <c r="K26" s="102">
        <v>338501.69</v>
      </c>
      <c r="L26" s="102">
        <v>29654.9</v>
      </c>
      <c r="M26" s="101">
        <v>7519.72</v>
      </c>
      <c r="N26" s="101">
        <v>23.5</v>
      </c>
      <c r="O26" s="101">
        <v>2548.29</v>
      </c>
      <c r="P26" s="101">
        <v>29072.59</v>
      </c>
      <c r="Q26" s="101">
        <v>7913.7250000000004</v>
      </c>
      <c r="R26" s="101">
        <v>69.959999999999994</v>
      </c>
      <c r="S26" s="101">
        <v>187.71</v>
      </c>
      <c r="T26" s="101">
        <v>14.64</v>
      </c>
      <c r="U26" s="101">
        <v>56.46</v>
      </c>
      <c r="V26" s="101">
        <v>0</v>
      </c>
      <c r="W26" s="103">
        <f t="shared" ref="W26:W31" si="6">SUM(D26:V26)</f>
        <v>453562.84500000009</v>
      </c>
      <c r="Y26" s="98"/>
      <c r="Z26" s="98"/>
    </row>
    <row r="27" spans="1:26" ht="16.95" customHeight="1" x14ac:dyDescent="0.3">
      <c r="A27" s="109"/>
      <c r="B27" s="110"/>
      <c r="C27" s="105" t="s">
        <v>118</v>
      </c>
      <c r="D27" s="101">
        <v>9617.65</v>
      </c>
      <c r="E27" s="101">
        <v>10700.12</v>
      </c>
      <c r="F27" s="101">
        <v>5595.5800000000099</v>
      </c>
      <c r="G27" s="101">
        <v>0</v>
      </c>
      <c r="H27" s="101">
        <v>0</v>
      </c>
      <c r="I27" s="101">
        <v>93.65</v>
      </c>
      <c r="J27" s="102">
        <v>2988.37</v>
      </c>
      <c r="K27" s="102">
        <v>193290.91</v>
      </c>
      <c r="L27" s="102">
        <v>20509.62</v>
      </c>
      <c r="M27" s="101">
        <v>5698.88</v>
      </c>
      <c r="N27" s="101">
        <v>0</v>
      </c>
      <c r="O27" s="101">
        <v>2357.34</v>
      </c>
      <c r="P27" s="101">
        <v>20739.82</v>
      </c>
      <c r="Q27" s="101">
        <v>12968.99</v>
      </c>
      <c r="R27" s="101">
        <v>78.97</v>
      </c>
      <c r="S27" s="101">
        <v>106.35</v>
      </c>
      <c r="T27" s="101">
        <v>14.12</v>
      </c>
      <c r="U27" s="101">
        <v>70.75</v>
      </c>
      <c r="V27" s="101">
        <v>0</v>
      </c>
      <c r="W27" s="103">
        <f t="shared" si="6"/>
        <v>284831.11999999994</v>
      </c>
      <c r="Y27" s="98"/>
      <c r="Z27" s="98"/>
    </row>
    <row r="28" spans="1:26" ht="16.95" customHeight="1" x14ac:dyDescent="0.3">
      <c r="A28" s="109"/>
      <c r="B28" s="110"/>
      <c r="C28" s="105" t="s">
        <v>119</v>
      </c>
      <c r="D28" s="101">
        <v>4758.2</v>
      </c>
      <c r="E28" s="101">
        <v>5475.54</v>
      </c>
      <c r="F28" s="101">
        <v>2836.69</v>
      </c>
      <c r="G28" s="101">
        <v>0</v>
      </c>
      <c r="H28" s="101">
        <v>1.19</v>
      </c>
      <c r="I28" s="101">
        <v>91.79</v>
      </c>
      <c r="J28" s="102">
        <v>1701.78</v>
      </c>
      <c r="K28" s="102">
        <v>93963.94</v>
      </c>
      <c r="L28" s="102">
        <v>10787.52</v>
      </c>
      <c r="M28" s="101">
        <v>1729.4</v>
      </c>
      <c r="N28" s="101">
        <v>0</v>
      </c>
      <c r="O28" s="101">
        <v>328.84</v>
      </c>
      <c r="P28" s="101">
        <v>6912.03</v>
      </c>
      <c r="Q28" s="101">
        <v>2899.63</v>
      </c>
      <c r="R28" s="101">
        <v>22.74</v>
      </c>
      <c r="S28" s="101">
        <v>56.3</v>
      </c>
      <c r="T28" s="101">
        <v>5.26</v>
      </c>
      <c r="U28" s="101">
        <v>7.23</v>
      </c>
      <c r="V28" s="101">
        <v>0</v>
      </c>
      <c r="W28" s="103">
        <f t="shared" si="6"/>
        <v>131578.07999999999</v>
      </c>
      <c r="Y28" s="98"/>
      <c r="Z28" s="98"/>
    </row>
    <row r="29" spans="1:26" ht="16.95" customHeight="1" x14ac:dyDescent="0.3">
      <c r="A29" s="109"/>
      <c r="B29" s="110"/>
      <c r="C29" s="105" t="s">
        <v>120</v>
      </c>
      <c r="D29" s="101">
        <v>43602.83</v>
      </c>
      <c r="E29" s="101">
        <v>47768.88</v>
      </c>
      <c r="F29" s="101">
        <v>29962.41</v>
      </c>
      <c r="G29" s="101">
        <v>14</v>
      </c>
      <c r="H29" s="101">
        <v>0</v>
      </c>
      <c r="I29" s="101">
        <v>551.22</v>
      </c>
      <c r="J29" s="102">
        <v>16383.64</v>
      </c>
      <c r="K29" s="102">
        <v>952989.34000000102</v>
      </c>
      <c r="L29" s="102">
        <v>104809.53</v>
      </c>
      <c r="M29" s="101">
        <v>22369.97</v>
      </c>
      <c r="N29" s="101">
        <v>0</v>
      </c>
      <c r="O29" s="101">
        <v>8464.25</v>
      </c>
      <c r="P29" s="101">
        <v>95883.399999999907</v>
      </c>
      <c r="Q29" s="101">
        <v>31047.865000000002</v>
      </c>
      <c r="R29" s="101">
        <v>299.64999999999998</v>
      </c>
      <c r="S29" s="101">
        <v>1254.71</v>
      </c>
      <c r="T29" s="101">
        <v>61.67</v>
      </c>
      <c r="U29" s="101">
        <v>4802.9399999999996</v>
      </c>
      <c r="V29" s="101">
        <v>0</v>
      </c>
      <c r="W29" s="103">
        <f t="shared" si="6"/>
        <v>1360266.3050000006</v>
      </c>
      <c r="Y29" s="98"/>
      <c r="Z29" s="98"/>
    </row>
    <row r="30" spans="1:26" ht="16.95" customHeight="1" x14ac:dyDescent="0.3">
      <c r="A30" s="109"/>
      <c r="B30" s="110"/>
      <c r="C30" s="105" t="s">
        <v>121</v>
      </c>
      <c r="D30" s="101">
        <v>6337.26</v>
      </c>
      <c r="E30" s="101">
        <v>7474.96</v>
      </c>
      <c r="F30" s="101">
        <v>3229.99</v>
      </c>
      <c r="G30" s="101">
        <v>1</v>
      </c>
      <c r="H30" s="101">
        <v>0</v>
      </c>
      <c r="I30" s="101">
        <v>36.31</v>
      </c>
      <c r="J30" s="102">
        <v>2296.2199999999998</v>
      </c>
      <c r="K30" s="102">
        <v>142802.29</v>
      </c>
      <c r="L30" s="102">
        <v>15596.2</v>
      </c>
      <c r="M30" s="101">
        <v>4305.63</v>
      </c>
      <c r="N30" s="101">
        <v>0</v>
      </c>
      <c r="O30" s="101">
        <v>1149.25</v>
      </c>
      <c r="P30" s="101">
        <v>23459.48</v>
      </c>
      <c r="Q30" s="101">
        <v>5849.61</v>
      </c>
      <c r="R30" s="101">
        <v>57.36</v>
      </c>
      <c r="S30" s="101">
        <v>152.63</v>
      </c>
      <c r="T30" s="101">
        <v>5.5</v>
      </c>
      <c r="U30" s="101">
        <v>60.28</v>
      </c>
      <c r="V30" s="101">
        <v>0</v>
      </c>
      <c r="W30" s="103">
        <f t="shared" si="6"/>
        <v>212813.97</v>
      </c>
      <c r="Y30" s="98"/>
      <c r="Z30" s="98"/>
    </row>
    <row r="31" spans="1:26" ht="16.95" customHeight="1" x14ac:dyDescent="0.3">
      <c r="A31" s="109"/>
      <c r="B31" s="110"/>
      <c r="C31" s="105" t="s">
        <v>122</v>
      </c>
      <c r="D31" s="101">
        <v>16871.7</v>
      </c>
      <c r="E31" s="101">
        <v>18165.38</v>
      </c>
      <c r="F31" s="101">
        <v>10033.86</v>
      </c>
      <c r="G31" s="101">
        <v>0</v>
      </c>
      <c r="H31" s="101">
        <v>11.43</v>
      </c>
      <c r="I31" s="101">
        <v>150.51</v>
      </c>
      <c r="J31" s="102">
        <v>5630.4400000000096</v>
      </c>
      <c r="K31" s="102">
        <v>376574.02000000101</v>
      </c>
      <c r="L31" s="102">
        <v>37310.29</v>
      </c>
      <c r="M31" s="101">
        <v>10617.69</v>
      </c>
      <c r="N31" s="101">
        <v>0</v>
      </c>
      <c r="O31" s="101">
        <v>3977.34</v>
      </c>
      <c r="P31" s="101">
        <v>41476.870000000003</v>
      </c>
      <c r="Q31" s="101">
        <v>23561.3</v>
      </c>
      <c r="R31" s="101">
        <v>118.5</v>
      </c>
      <c r="S31" s="101">
        <v>468.81</v>
      </c>
      <c r="T31" s="101">
        <v>23.31</v>
      </c>
      <c r="U31" s="101">
        <v>133.65</v>
      </c>
      <c r="V31" s="101">
        <v>0</v>
      </c>
      <c r="W31" s="103">
        <f t="shared" si="6"/>
        <v>545125.10000000114</v>
      </c>
      <c r="Y31" s="98"/>
      <c r="Z31" s="98"/>
    </row>
    <row r="32" spans="1:26" ht="5.25" customHeight="1" x14ac:dyDescent="0.3">
      <c r="A32" s="109"/>
      <c r="B32" s="110"/>
      <c r="C32" s="105"/>
      <c r="D32" s="101"/>
      <c r="E32" s="101"/>
      <c r="F32" s="101"/>
      <c r="G32" s="101"/>
      <c r="H32" s="101"/>
      <c r="I32" s="101"/>
      <c r="J32" s="102"/>
      <c r="K32" s="102"/>
      <c r="L32" s="102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3">
        <v>0</v>
      </c>
      <c r="Y32" s="98"/>
      <c r="Z32" s="98"/>
    </row>
    <row r="33" spans="1:35" ht="16.95" customHeight="1" x14ac:dyDescent="0.3">
      <c r="A33" s="93"/>
      <c r="B33" s="104" t="s">
        <v>123</v>
      </c>
      <c r="C33" s="105"/>
      <c r="D33" s="106">
        <v>75913.100000000006</v>
      </c>
      <c r="E33" s="106">
        <v>88776.44</v>
      </c>
      <c r="F33" s="106">
        <v>42663.170000000006</v>
      </c>
      <c r="G33" s="106">
        <v>193.9</v>
      </c>
      <c r="H33" s="106">
        <v>9.01</v>
      </c>
      <c r="I33" s="106">
        <v>1473.77</v>
      </c>
      <c r="J33" s="107">
        <v>27090.380000000041</v>
      </c>
      <c r="K33" s="107">
        <v>1582729</v>
      </c>
      <c r="L33" s="107">
        <v>191463.45</v>
      </c>
      <c r="M33" s="106">
        <v>44061.98</v>
      </c>
      <c r="N33" s="106">
        <v>0</v>
      </c>
      <c r="O33" s="106">
        <v>14147.26</v>
      </c>
      <c r="P33" s="106">
        <v>348392.58999999991</v>
      </c>
      <c r="Q33" s="106">
        <v>59921.19</v>
      </c>
      <c r="R33" s="106">
        <v>590.58999999999992</v>
      </c>
      <c r="S33" s="106">
        <v>1299.6399999999999</v>
      </c>
      <c r="T33" s="106">
        <v>116.58</v>
      </c>
      <c r="U33" s="106">
        <v>790.49000000000012</v>
      </c>
      <c r="V33" s="106">
        <f t="shared" ref="V33:W33" si="7">SUM(V34:V41)</f>
        <v>0</v>
      </c>
      <c r="W33" s="108">
        <f t="shared" si="7"/>
        <v>2479632.5399999996</v>
      </c>
      <c r="Y33" s="98"/>
      <c r="Z33" s="98"/>
    </row>
    <row r="34" spans="1:35" ht="16.95" customHeight="1" x14ac:dyDescent="0.3">
      <c r="A34" s="109"/>
      <c r="B34" s="110"/>
      <c r="C34" s="105" t="s">
        <v>124</v>
      </c>
      <c r="D34" s="101">
        <v>15185.07</v>
      </c>
      <c r="E34" s="101">
        <v>16001.58</v>
      </c>
      <c r="F34" s="101">
        <v>10651.27</v>
      </c>
      <c r="G34" s="101">
        <v>9</v>
      </c>
      <c r="H34" s="101">
        <v>3.75</v>
      </c>
      <c r="I34" s="101">
        <v>407.31</v>
      </c>
      <c r="J34" s="102">
        <v>5677.0100000000102</v>
      </c>
      <c r="K34" s="102">
        <v>356400.39</v>
      </c>
      <c r="L34" s="102">
        <v>44416.38</v>
      </c>
      <c r="M34" s="101">
        <v>8358.35</v>
      </c>
      <c r="N34" s="101">
        <v>0</v>
      </c>
      <c r="O34" s="101">
        <v>3636.5</v>
      </c>
      <c r="P34" s="101">
        <v>65924.839999999895</v>
      </c>
      <c r="Q34" s="101">
        <v>8300.64</v>
      </c>
      <c r="R34" s="101">
        <v>204.01</v>
      </c>
      <c r="S34" s="101">
        <v>76.709999999999994</v>
      </c>
      <c r="T34" s="101">
        <v>28.8</v>
      </c>
      <c r="U34" s="101">
        <v>420.57</v>
      </c>
      <c r="V34" s="101">
        <v>0</v>
      </c>
      <c r="W34" s="103">
        <f t="shared" ref="W34:W41" si="8">SUM(D34:V34)</f>
        <v>535702.17999999982</v>
      </c>
      <c r="Y34" s="98"/>
      <c r="Z34" s="98"/>
    </row>
    <row r="35" spans="1:35" ht="16.95" customHeight="1" x14ac:dyDescent="0.3">
      <c r="A35" s="109"/>
      <c r="B35" s="110"/>
      <c r="C35" s="105" t="s">
        <v>125</v>
      </c>
      <c r="D35" s="101">
        <v>2630.03</v>
      </c>
      <c r="E35" s="101">
        <v>3294.4</v>
      </c>
      <c r="F35" s="101">
        <v>905.95</v>
      </c>
      <c r="G35" s="101">
        <v>0</v>
      </c>
      <c r="H35" s="101">
        <v>0</v>
      </c>
      <c r="I35" s="101">
        <v>22.59</v>
      </c>
      <c r="J35" s="102">
        <v>861.88</v>
      </c>
      <c r="K35" s="102">
        <v>52528.62</v>
      </c>
      <c r="L35" s="102">
        <v>4981.9399999999996</v>
      </c>
      <c r="M35" s="101">
        <v>1277.6300000000001</v>
      </c>
      <c r="N35" s="101">
        <v>0</v>
      </c>
      <c r="O35" s="101">
        <v>333.5</v>
      </c>
      <c r="P35" s="101">
        <v>5808.48</v>
      </c>
      <c r="Q35" s="101">
        <v>3414.65</v>
      </c>
      <c r="R35" s="101">
        <v>11.63</v>
      </c>
      <c r="S35" s="101">
        <v>39.159999999999997</v>
      </c>
      <c r="T35" s="101">
        <v>0</v>
      </c>
      <c r="U35" s="101">
        <v>0</v>
      </c>
      <c r="V35" s="101">
        <v>0</v>
      </c>
      <c r="W35" s="103">
        <f t="shared" si="8"/>
        <v>76110.460000000006</v>
      </c>
      <c r="Y35" s="98"/>
      <c r="Z35" s="98"/>
    </row>
    <row r="36" spans="1:35" ht="16.95" customHeight="1" x14ac:dyDescent="0.3">
      <c r="A36" s="109"/>
      <c r="B36" s="110"/>
      <c r="C36" s="105" t="s">
        <v>126</v>
      </c>
      <c r="D36" s="101">
        <v>8150.29</v>
      </c>
      <c r="E36" s="101">
        <v>9815.26</v>
      </c>
      <c r="F36" s="101">
        <v>4271.96</v>
      </c>
      <c r="G36" s="101">
        <v>0</v>
      </c>
      <c r="H36" s="101">
        <v>5.26</v>
      </c>
      <c r="I36" s="101">
        <v>97.54</v>
      </c>
      <c r="J36" s="102">
        <v>2474.6799999999998</v>
      </c>
      <c r="K36" s="102">
        <v>145212.62</v>
      </c>
      <c r="L36" s="102">
        <v>20456.61</v>
      </c>
      <c r="M36" s="101">
        <v>4174.9399999999996</v>
      </c>
      <c r="N36" s="101">
        <v>0</v>
      </c>
      <c r="O36" s="101">
        <v>1760.23</v>
      </c>
      <c r="P36" s="101">
        <v>36083.93</v>
      </c>
      <c r="Q36" s="101">
        <v>5554.46</v>
      </c>
      <c r="R36" s="101">
        <v>24.63</v>
      </c>
      <c r="S36" s="101">
        <v>317.48</v>
      </c>
      <c r="T36" s="101">
        <v>10.35</v>
      </c>
      <c r="U36" s="101">
        <v>26.93</v>
      </c>
      <c r="V36" s="101">
        <v>0</v>
      </c>
      <c r="W36" s="103">
        <f t="shared" si="8"/>
        <v>238437.16999999998</v>
      </c>
      <c r="Y36" s="98"/>
      <c r="Z36" s="98"/>
    </row>
    <row r="37" spans="1:35" ht="16.95" customHeight="1" x14ac:dyDescent="0.3">
      <c r="A37" s="109"/>
      <c r="B37" s="110"/>
      <c r="C37" s="105" t="s">
        <v>127</v>
      </c>
      <c r="D37" s="101">
        <v>20765.54</v>
      </c>
      <c r="E37" s="101">
        <v>24621.57</v>
      </c>
      <c r="F37" s="101">
        <v>11046.29</v>
      </c>
      <c r="G37" s="101">
        <v>163.92</v>
      </c>
      <c r="H37" s="101">
        <v>0</v>
      </c>
      <c r="I37" s="101">
        <v>478.6</v>
      </c>
      <c r="J37" s="102">
        <v>7035.1500000000196</v>
      </c>
      <c r="K37" s="102">
        <v>428524.48</v>
      </c>
      <c r="L37" s="102">
        <v>50453.35</v>
      </c>
      <c r="M37" s="101">
        <v>12253.08</v>
      </c>
      <c r="N37" s="101">
        <v>0</v>
      </c>
      <c r="O37" s="101">
        <v>3616.21</v>
      </c>
      <c r="P37" s="101">
        <v>105245.59</v>
      </c>
      <c r="Q37" s="101">
        <v>19298.334999999999</v>
      </c>
      <c r="R37" s="101">
        <v>143.44</v>
      </c>
      <c r="S37" s="101">
        <v>220.22</v>
      </c>
      <c r="T37" s="101">
        <v>26.53</v>
      </c>
      <c r="U37" s="101">
        <v>188.71</v>
      </c>
      <c r="V37" s="101">
        <v>0</v>
      </c>
      <c r="W37" s="103">
        <f t="shared" si="8"/>
        <v>684081.01499999978</v>
      </c>
      <c r="Y37" s="98"/>
      <c r="Z37" s="98"/>
    </row>
    <row r="38" spans="1:35" ht="16.95" customHeight="1" x14ac:dyDescent="0.3">
      <c r="A38" s="109"/>
      <c r="B38" s="110"/>
      <c r="C38" s="105" t="s">
        <v>128</v>
      </c>
      <c r="D38" s="101">
        <v>6315.87</v>
      </c>
      <c r="E38" s="101">
        <v>7101.16</v>
      </c>
      <c r="F38" s="101">
        <v>4440.01</v>
      </c>
      <c r="G38" s="101">
        <v>0</v>
      </c>
      <c r="H38" s="101">
        <v>0</v>
      </c>
      <c r="I38" s="101">
        <v>127.13</v>
      </c>
      <c r="J38" s="102">
        <v>2647.83</v>
      </c>
      <c r="K38" s="102">
        <v>147177.48000000001</v>
      </c>
      <c r="L38" s="102">
        <v>16422.189999999999</v>
      </c>
      <c r="M38" s="101">
        <v>3756.65</v>
      </c>
      <c r="N38" s="101">
        <v>0</v>
      </c>
      <c r="O38" s="101">
        <v>1303.29</v>
      </c>
      <c r="P38" s="101">
        <v>43851.56</v>
      </c>
      <c r="Q38" s="101">
        <v>4959.51</v>
      </c>
      <c r="R38" s="101">
        <v>58.65</v>
      </c>
      <c r="S38" s="101">
        <v>340.44</v>
      </c>
      <c r="T38" s="101">
        <v>17.47</v>
      </c>
      <c r="U38" s="101">
        <v>49.82</v>
      </c>
      <c r="V38" s="101">
        <v>0</v>
      </c>
      <c r="W38" s="103">
        <f t="shared" si="8"/>
        <v>238569.06000000003</v>
      </c>
      <c r="Y38" s="98"/>
      <c r="Z38" s="98"/>
    </row>
    <row r="39" spans="1:35" ht="16.95" customHeight="1" x14ac:dyDescent="0.3">
      <c r="A39" s="109"/>
      <c r="B39" s="110"/>
      <c r="C39" s="105" t="s">
        <v>129</v>
      </c>
      <c r="D39" s="101">
        <v>12750.8</v>
      </c>
      <c r="E39" s="101">
        <v>15611.22</v>
      </c>
      <c r="F39" s="101">
        <v>6924.83</v>
      </c>
      <c r="G39" s="101">
        <v>13.96</v>
      </c>
      <c r="H39" s="101">
        <v>0</v>
      </c>
      <c r="I39" s="101">
        <v>181.97</v>
      </c>
      <c r="J39" s="102">
        <v>5151.9200000000101</v>
      </c>
      <c r="K39" s="102">
        <v>258175.92</v>
      </c>
      <c r="L39" s="102">
        <v>32232.93</v>
      </c>
      <c r="M39" s="101">
        <v>7410.09</v>
      </c>
      <c r="N39" s="101">
        <v>0</v>
      </c>
      <c r="O39" s="101">
        <v>2079.65</v>
      </c>
      <c r="P39" s="101">
        <v>39125.64</v>
      </c>
      <c r="Q39" s="101">
        <v>9270.7350000000006</v>
      </c>
      <c r="R39" s="101">
        <v>86.38</v>
      </c>
      <c r="S39" s="101">
        <v>125.97</v>
      </c>
      <c r="T39" s="101">
        <v>20.82</v>
      </c>
      <c r="U39" s="101">
        <v>97.96</v>
      </c>
      <c r="V39" s="101">
        <v>0</v>
      </c>
      <c r="W39" s="103">
        <f t="shared" si="8"/>
        <v>389260.79500000004</v>
      </c>
      <c r="Y39" s="98"/>
      <c r="Z39" s="98"/>
    </row>
    <row r="40" spans="1:35" ht="16.95" customHeight="1" x14ac:dyDescent="0.3">
      <c r="A40" s="109"/>
      <c r="B40" s="110"/>
      <c r="C40" s="105" t="s">
        <v>130</v>
      </c>
      <c r="D40" s="101">
        <v>6981.61</v>
      </c>
      <c r="E40" s="101">
        <v>8350.76</v>
      </c>
      <c r="F40" s="101">
        <v>3256.01</v>
      </c>
      <c r="G40" s="101">
        <v>7.02</v>
      </c>
      <c r="H40" s="101">
        <v>0</v>
      </c>
      <c r="I40" s="101">
        <v>92.8</v>
      </c>
      <c r="J40" s="102">
        <v>2141.4699999999998</v>
      </c>
      <c r="K40" s="102">
        <v>126723.62</v>
      </c>
      <c r="L40" s="102">
        <v>13495.79</v>
      </c>
      <c r="M40" s="101">
        <v>5215.78</v>
      </c>
      <c r="N40" s="101">
        <v>0</v>
      </c>
      <c r="O40" s="101">
        <v>788.78</v>
      </c>
      <c r="P40" s="101">
        <v>36021.71</v>
      </c>
      <c r="Q40" s="101">
        <v>6627.14</v>
      </c>
      <c r="R40" s="101">
        <v>30.18</v>
      </c>
      <c r="S40" s="101">
        <v>16.54</v>
      </c>
      <c r="T40" s="101">
        <v>7.4</v>
      </c>
      <c r="U40" s="101">
        <v>6.5</v>
      </c>
      <c r="V40" s="101">
        <v>0</v>
      </c>
      <c r="W40" s="103">
        <f t="shared" si="8"/>
        <v>209763.11</v>
      </c>
      <c r="Y40" s="98"/>
      <c r="Z40" s="98"/>
    </row>
    <row r="41" spans="1:35" ht="16.95" customHeight="1" x14ac:dyDescent="0.3">
      <c r="A41" s="109"/>
      <c r="B41" s="110"/>
      <c r="C41" s="105" t="s">
        <v>131</v>
      </c>
      <c r="D41" s="101">
        <v>3133.89</v>
      </c>
      <c r="E41" s="101">
        <v>3980.49</v>
      </c>
      <c r="F41" s="101">
        <v>1166.8499999999999</v>
      </c>
      <c r="G41" s="101">
        <v>0</v>
      </c>
      <c r="H41" s="101">
        <v>0</v>
      </c>
      <c r="I41" s="101">
        <v>65.83</v>
      </c>
      <c r="J41" s="102">
        <v>1100.44</v>
      </c>
      <c r="K41" s="102">
        <v>67985.870000000097</v>
      </c>
      <c r="L41" s="102">
        <v>9004.26</v>
      </c>
      <c r="M41" s="101">
        <v>1615.46</v>
      </c>
      <c r="N41" s="101">
        <v>0</v>
      </c>
      <c r="O41" s="101">
        <v>629.1</v>
      </c>
      <c r="P41" s="101">
        <v>16330.84</v>
      </c>
      <c r="Q41" s="101">
        <v>2495.7199999999998</v>
      </c>
      <c r="R41" s="101">
        <v>31.67</v>
      </c>
      <c r="S41" s="101">
        <v>163.12</v>
      </c>
      <c r="T41" s="101">
        <v>5.21</v>
      </c>
      <c r="U41" s="101">
        <v>0</v>
      </c>
      <c r="V41" s="101">
        <v>0</v>
      </c>
      <c r="W41" s="103">
        <f t="shared" si="8"/>
        <v>107708.7500000001</v>
      </c>
      <c r="Y41" s="98"/>
      <c r="Z41" s="98"/>
    </row>
    <row r="42" spans="1:35" s="99" customFormat="1" ht="31.95" customHeight="1" x14ac:dyDescent="0.25">
      <c r="A42" s="112" t="s">
        <v>227</v>
      </c>
      <c r="B42" s="113"/>
      <c r="C42" s="114"/>
      <c r="D42" s="95">
        <v>172535.85</v>
      </c>
      <c r="E42" s="95">
        <v>184112.54</v>
      </c>
      <c r="F42" s="95">
        <v>244424.15000000005</v>
      </c>
      <c r="G42" s="95">
        <v>49.55</v>
      </c>
      <c r="H42" s="95">
        <v>35.589999999999996</v>
      </c>
      <c r="I42" s="95">
        <v>6806.6999999999989</v>
      </c>
      <c r="J42" s="96">
        <v>24743.270000000011</v>
      </c>
      <c r="K42" s="96">
        <v>5485054.4000000134</v>
      </c>
      <c r="L42" s="96">
        <v>557602.28999999992</v>
      </c>
      <c r="M42" s="95">
        <v>161039.97</v>
      </c>
      <c r="N42" s="95">
        <v>214.76</v>
      </c>
      <c r="O42" s="95">
        <v>102647.97</v>
      </c>
      <c r="P42" s="95">
        <v>431548.09999999992</v>
      </c>
      <c r="Q42" s="95">
        <v>296786.33499999996</v>
      </c>
      <c r="R42" s="95">
        <v>397.42000000000007</v>
      </c>
      <c r="S42" s="95">
        <v>1008.58</v>
      </c>
      <c r="T42" s="95">
        <v>96.62</v>
      </c>
      <c r="U42" s="95">
        <v>3872.8899999999994</v>
      </c>
      <c r="V42" s="95">
        <f>SUM(V43,V46,V55,V61,V68)</f>
        <v>0</v>
      </c>
      <c r="W42" s="97">
        <f>SUM(W43,W46,W55,W61,W68)</f>
        <v>7672974.4850000143</v>
      </c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</row>
    <row r="43" spans="1:35" ht="16.95" customHeight="1" x14ac:dyDescent="0.3">
      <c r="A43" s="93"/>
      <c r="B43" s="104" t="s">
        <v>133</v>
      </c>
      <c r="C43" s="105"/>
      <c r="D43" s="106">
        <v>16641.64</v>
      </c>
      <c r="E43" s="106">
        <v>18025.04</v>
      </c>
      <c r="F43" s="106">
        <v>17971.2</v>
      </c>
      <c r="G43" s="106">
        <v>5.73</v>
      </c>
      <c r="H43" s="106">
        <v>7</v>
      </c>
      <c r="I43" s="106">
        <v>372.27</v>
      </c>
      <c r="J43" s="107">
        <v>3427.85</v>
      </c>
      <c r="K43" s="107">
        <v>598041.67000000097</v>
      </c>
      <c r="L43" s="107">
        <v>65653.460000000006</v>
      </c>
      <c r="M43" s="106">
        <v>14067.84</v>
      </c>
      <c r="N43" s="106">
        <v>68</v>
      </c>
      <c r="O43" s="106">
        <v>8116.32</v>
      </c>
      <c r="P43" s="106">
        <v>44697.46</v>
      </c>
      <c r="Q43" s="106">
        <v>12777.514999999999</v>
      </c>
      <c r="R43" s="106">
        <v>72.75</v>
      </c>
      <c r="S43" s="106">
        <v>159.22</v>
      </c>
      <c r="T43" s="106">
        <v>5.78</v>
      </c>
      <c r="U43" s="106">
        <v>394.1</v>
      </c>
      <c r="V43" s="106">
        <f t="shared" ref="V43:W43" si="9">SUM(V44)</f>
        <v>0</v>
      </c>
      <c r="W43" s="108">
        <f t="shared" si="9"/>
        <v>800504.84500000079</v>
      </c>
      <c r="Y43" s="98"/>
      <c r="Z43" s="98"/>
    </row>
    <row r="44" spans="1:35" ht="16.95" customHeight="1" x14ac:dyDescent="0.3">
      <c r="A44" s="109"/>
      <c r="B44" s="110"/>
      <c r="C44" s="105" t="s">
        <v>134</v>
      </c>
      <c r="D44" s="101">
        <v>16641.64</v>
      </c>
      <c r="E44" s="101">
        <v>18025.04</v>
      </c>
      <c r="F44" s="101">
        <v>17971.2</v>
      </c>
      <c r="G44" s="101">
        <v>5.73</v>
      </c>
      <c r="H44" s="101">
        <v>7</v>
      </c>
      <c r="I44" s="101">
        <v>372.27</v>
      </c>
      <c r="J44" s="102">
        <v>3427.85</v>
      </c>
      <c r="K44" s="102">
        <v>598041.67000000097</v>
      </c>
      <c r="L44" s="102">
        <v>65653.460000000006</v>
      </c>
      <c r="M44" s="101">
        <v>14067.84</v>
      </c>
      <c r="N44" s="101">
        <v>68</v>
      </c>
      <c r="O44" s="101">
        <v>8116.32</v>
      </c>
      <c r="P44" s="101">
        <v>44697.46</v>
      </c>
      <c r="Q44" s="101">
        <v>12777.514999999999</v>
      </c>
      <c r="R44" s="101">
        <v>72.75</v>
      </c>
      <c r="S44" s="101">
        <v>159.22</v>
      </c>
      <c r="T44" s="101">
        <v>5.78</v>
      </c>
      <c r="U44" s="101">
        <v>394.1</v>
      </c>
      <c r="V44" s="101">
        <v>0</v>
      </c>
      <c r="W44" s="103">
        <f>SUM(D44:V44)</f>
        <v>800504.84500000079</v>
      </c>
      <c r="Y44" s="98"/>
      <c r="Z44" s="98"/>
    </row>
    <row r="45" spans="1:35" ht="5.25" customHeight="1" x14ac:dyDescent="0.3">
      <c r="A45" s="109"/>
      <c r="B45" s="110"/>
      <c r="C45" s="105"/>
      <c r="D45" s="101"/>
      <c r="E45" s="101"/>
      <c r="F45" s="101"/>
      <c r="G45" s="101"/>
      <c r="H45" s="101"/>
      <c r="I45" s="101"/>
      <c r="J45" s="102"/>
      <c r="K45" s="102"/>
      <c r="L45" s="102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3">
        <v>0</v>
      </c>
      <c r="Y45" s="98"/>
      <c r="Z45" s="98"/>
    </row>
    <row r="46" spans="1:35" ht="16.95" customHeight="1" x14ac:dyDescent="0.3">
      <c r="A46" s="93"/>
      <c r="B46" s="104" t="s">
        <v>135</v>
      </c>
      <c r="C46" s="105"/>
      <c r="D46" s="106">
        <v>67274.210000000006</v>
      </c>
      <c r="E46" s="106">
        <v>68392.03</v>
      </c>
      <c r="F46" s="106">
        <v>99920.630000000092</v>
      </c>
      <c r="G46" s="106">
        <v>11</v>
      </c>
      <c r="H46" s="106">
        <v>16.119999999999997</v>
      </c>
      <c r="I46" s="106">
        <v>2924.4999999999995</v>
      </c>
      <c r="J46" s="107">
        <v>9171.02</v>
      </c>
      <c r="K46" s="107">
        <v>2242139.0200000009</v>
      </c>
      <c r="L46" s="107">
        <v>201200.87999999998</v>
      </c>
      <c r="M46" s="106">
        <v>60666.520000000004</v>
      </c>
      <c r="N46" s="106">
        <v>68.760000000000005</v>
      </c>
      <c r="O46" s="106">
        <v>30444.679999999997</v>
      </c>
      <c r="P46" s="106">
        <v>186523.02</v>
      </c>
      <c r="Q46" s="106">
        <v>86406.49</v>
      </c>
      <c r="R46" s="106">
        <v>123.18</v>
      </c>
      <c r="S46" s="106">
        <v>235.5</v>
      </c>
      <c r="T46" s="106">
        <v>21.86</v>
      </c>
      <c r="U46" s="106">
        <v>2036.57</v>
      </c>
      <c r="V46" s="106">
        <f>SUM(V47:V53)</f>
        <v>0</v>
      </c>
      <c r="W46" s="108">
        <f>SUM(W47:W53)</f>
        <v>3057573.4900000012</v>
      </c>
      <c r="Y46" s="98"/>
      <c r="Z46" s="98"/>
    </row>
    <row r="47" spans="1:35" ht="16.95" customHeight="1" x14ac:dyDescent="0.3">
      <c r="A47" s="109"/>
      <c r="B47" s="110"/>
      <c r="C47" s="105" t="s">
        <v>136</v>
      </c>
      <c r="D47" s="101">
        <v>6752.71</v>
      </c>
      <c r="E47" s="101">
        <v>7320.33</v>
      </c>
      <c r="F47" s="101">
        <v>8923.70999999999</v>
      </c>
      <c r="G47" s="101">
        <v>0</v>
      </c>
      <c r="H47" s="101">
        <v>8.1199999999999992</v>
      </c>
      <c r="I47" s="101">
        <v>110.24</v>
      </c>
      <c r="J47" s="102">
        <v>1040.9000000000001</v>
      </c>
      <c r="K47" s="102">
        <v>188666.90000000101</v>
      </c>
      <c r="L47" s="102">
        <v>15409.55</v>
      </c>
      <c r="M47" s="101">
        <v>5289.68</v>
      </c>
      <c r="N47" s="101">
        <v>0</v>
      </c>
      <c r="O47" s="101">
        <v>1329.14</v>
      </c>
      <c r="P47" s="101">
        <v>14648.52</v>
      </c>
      <c r="Q47" s="101">
        <v>6243.7</v>
      </c>
      <c r="R47" s="101">
        <v>28</v>
      </c>
      <c r="S47" s="101">
        <v>17.87</v>
      </c>
      <c r="T47" s="101">
        <v>2</v>
      </c>
      <c r="U47" s="101">
        <v>31</v>
      </c>
      <c r="V47" s="101">
        <v>0</v>
      </c>
      <c r="W47" s="103">
        <f t="shared" ref="W47:W53" si="10">SUM(D47:V47)</f>
        <v>255822.37000000101</v>
      </c>
      <c r="Y47" s="98"/>
      <c r="Z47" s="98"/>
    </row>
    <row r="48" spans="1:35" ht="16.95" customHeight="1" x14ac:dyDescent="0.3">
      <c r="A48" s="109"/>
      <c r="B48" s="110"/>
      <c r="C48" s="105" t="s">
        <v>137</v>
      </c>
      <c r="D48" s="101">
        <v>20061.04</v>
      </c>
      <c r="E48" s="101">
        <v>19604.060000000001</v>
      </c>
      <c r="F48" s="101">
        <v>31414.680000000099</v>
      </c>
      <c r="G48" s="101">
        <v>10</v>
      </c>
      <c r="H48" s="101">
        <v>0</v>
      </c>
      <c r="I48" s="101">
        <v>1135.0899999999999</v>
      </c>
      <c r="J48" s="102">
        <v>2212.14</v>
      </c>
      <c r="K48" s="102">
        <v>710230.33</v>
      </c>
      <c r="L48" s="102">
        <v>63287.71</v>
      </c>
      <c r="M48" s="101">
        <v>20723.27</v>
      </c>
      <c r="N48" s="101">
        <v>68.760000000000005</v>
      </c>
      <c r="O48" s="101">
        <v>11937.16</v>
      </c>
      <c r="P48" s="101">
        <v>60438</v>
      </c>
      <c r="Q48" s="101">
        <v>23437.96</v>
      </c>
      <c r="R48" s="101">
        <v>32.020000000000003</v>
      </c>
      <c r="S48" s="101">
        <v>106.57</v>
      </c>
      <c r="T48" s="101">
        <v>8.25</v>
      </c>
      <c r="U48" s="101">
        <v>837.12</v>
      </c>
      <c r="V48" s="101">
        <v>0</v>
      </c>
      <c r="W48" s="103">
        <f t="shared" si="10"/>
        <v>965544.16</v>
      </c>
      <c r="Y48" s="98"/>
      <c r="Z48" s="98"/>
    </row>
    <row r="49" spans="1:26" ht="16.95" customHeight="1" x14ac:dyDescent="0.3">
      <c r="A49" s="109"/>
      <c r="B49" s="110"/>
      <c r="C49" s="105" t="s">
        <v>138</v>
      </c>
      <c r="D49" s="101">
        <v>11091.44</v>
      </c>
      <c r="E49" s="101">
        <v>10564.81</v>
      </c>
      <c r="F49" s="101">
        <v>18619.61</v>
      </c>
      <c r="G49" s="101">
        <v>1</v>
      </c>
      <c r="H49" s="101">
        <v>4</v>
      </c>
      <c r="I49" s="101">
        <v>724.54</v>
      </c>
      <c r="J49" s="102">
        <v>1692.64</v>
      </c>
      <c r="K49" s="102">
        <v>445730.86000000098</v>
      </c>
      <c r="L49" s="102">
        <v>38098.04</v>
      </c>
      <c r="M49" s="101">
        <v>8463.59</v>
      </c>
      <c r="N49" s="101">
        <v>0</v>
      </c>
      <c r="O49" s="101">
        <v>4813.25</v>
      </c>
      <c r="P49" s="101">
        <v>20256.39</v>
      </c>
      <c r="Q49" s="101">
        <v>9119.06</v>
      </c>
      <c r="R49" s="101">
        <v>19.5</v>
      </c>
      <c r="S49" s="101">
        <v>10.63</v>
      </c>
      <c r="T49" s="101">
        <v>0</v>
      </c>
      <c r="U49" s="101">
        <v>511.13</v>
      </c>
      <c r="V49" s="101">
        <v>0</v>
      </c>
      <c r="W49" s="103">
        <f t="shared" si="10"/>
        <v>569720.49000000104</v>
      </c>
      <c r="Y49" s="98"/>
      <c r="Z49" s="98"/>
    </row>
    <row r="50" spans="1:26" ht="16.95" customHeight="1" x14ac:dyDescent="0.3">
      <c r="A50" s="109"/>
      <c r="B50" s="110"/>
      <c r="C50" s="105" t="s">
        <v>228</v>
      </c>
      <c r="D50" s="101">
        <v>15631.4</v>
      </c>
      <c r="E50" s="101">
        <v>16144.76</v>
      </c>
      <c r="F50" s="101">
        <v>18670.14</v>
      </c>
      <c r="G50" s="101">
        <v>0</v>
      </c>
      <c r="H50" s="101">
        <v>0</v>
      </c>
      <c r="I50" s="101">
        <v>551.03</v>
      </c>
      <c r="J50" s="102">
        <v>2492.54</v>
      </c>
      <c r="K50" s="102">
        <v>387340.07999999903</v>
      </c>
      <c r="L50" s="102">
        <v>42265.24</v>
      </c>
      <c r="M50" s="101">
        <v>11673.66</v>
      </c>
      <c r="N50" s="101">
        <v>0</v>
      </c>
      <c r="O50" s="101">
        <v>1807.51</v>
      </c>
      <c r="P50" s="101">
        <v>51621.45</v>
      </c>
      <c r="Q50" s="101">
        <v>18897.535</v>
      </c>
      <c r="R50" s="101">
        <v>31.72</v>
      </c>
      <c r="S50" s="101">
        <v>28.87</v>
      </c>
      <c r="T50" s="101">
        <v>1</v>
      </c>
      <c r="U50" s="101">
        <v>397.08</v>
      </c>
      <c r="V50" s="101">
        <v>0</v>
      </c>
      <c r="W50" s="103">
        <f t="shared" si="10"/>
        <v>567554.01499999897</v>
      </c>
      <c r="Y50" s="98"/>
      <c r="Z50" s="98"/>
    </row>
    <row r="51" spans="1:26" ht="16.95" customHeight="1" x14ac:dyDescent="0.3">
      <c r="A51" s="109"/>
      <c r="B51" s="110"/>
      <c r="C51" s="105" t="s">
        <v>140</v>
      </c>
      <c r="D51" s="101">
        <v>4902.74</v>
      </c>
      <c r="E51" s="101">
        <v>5737.33</v>
      </c>
      <c r="F51" s="101">
        <v>8165.17</v>
      </c>
      <c r="G51" s="101">
        <v>0</v>
      </c>
      <c r="H51" s="101">
        <v>0</v>
      </c>
      <c r="I51" s="101">
        <v>115.85</v>
      </c>
      <c r="J51" s="102">
        <v>532.02</v>
      </c>
      <c r="K51" s="102">
        <v>151685.13</v>
      </c>
      <c r="L51" s="102">
        <v>12864.26</v>
      </c>
      <c r="M51" s="101">
        <v>4781.83</v>
      </c>
      <c r="N51" s="101">
        <v>0</v>
      </c>
      <c r="O51" s="101">
        <v>2721.19</v>
      </c>
      <c r="P51" s="101">
        <v>17093.62</v>
      </c>
      <c r="Q51" s="101">
        <v>6702.3950000000004</v>
      </c>
      <c r="R51" s="101">
        <v>7</v>
      </c>
      <c r="S51" s="101">
        <v>0</v>
      </c>
      <c r="T51" s="101">
        <v>6.61</v>
      </c>
      <c r="U51" s="101">
        <v>37.11</v>
      </c>
      <c r="V51" s="101">
        <v>0</v>
      </c>
      <c r="W51" s="103">
        <f t="shared" si="10"/>
        <v>215352.25499999995</v>
      </c>
      <c r="Y51" s="98"/>
      <c r="Z51" s="98"/>
    </row>
    <row r="52" spans="1:26" ht="16.95" customHeight="1" x14ac:dyDescent="0.3">
      <c r="A52" s="109"/>
      <c r="B52" s="110"/>
      <c r="C52" s="105" t="s">
        <v>141</v>
      </c>
      <c r="D52" s="101">
        <v>3418.62</v>
      </c>
      <c r="E52" s="101">
        <v>3567.13</v>
      </c>
      <c r="F52" s="101">
        <v>3724.47</v>
      </c>
      <c r="G52" s="101">
        <v>0</v>
      </c>
      <c r="H52" s="101">
        <v>0</v>
      </c>
      <c r="I52" s="101">
        <v>172.25</v>
      </c>
      <c r="J52" s="102">
        <v>592.71</v>
      </c>
      <c r="K52" s="102">
        <v>121239.61</v>
      </c>
      <c r="L52" s="102">
        <v>12267.27</v>
      </c>
      <c r="M52" s="101">
        <v>3554.4</v>
      </c>
      <c r="N52" s="101">
        <v>0</v>
      </c>
      <c r="O52" s="101">
        <v>2222.36</v>
      </c>
      <c r="P52" s="101">
        <v>11051.34</v>
      </c>
      <c r="Q52" s="101">
        <v>8335.69</v>
      </c>
      <c r="R52" s="101">
        <v>2.06</v>
      </c>
      <c r="S52" s="101">
        <v>66.81</v>
      </c>
      <c r="T52" s="101">
        <v>4</v>
      </c>
      <c r="U52" s="101">
        <v>112.95</v>
      </c>
      <c r="V52" s="101">
        <v>0</v>
      </c>
      <c r="W52" s="103">
        <f t="shared" si="10"/>
        <v>170331.66999999998</v>
      </c>
      <c r="Y52" s="98"/>
      <c r="Z52" s="98"/>
    </row>
    <row r="53" spans="1:26" ht="16.95" customHeight="1" x14ac:dyDescent="0.3">
      <c r="A53" s="109"/>
      <c r="B53" s="110"/>
      <c r="C53" s="105" t="s">
        <v>229</v>
      </c>
      <c r="D53" s="101">
        <v>5416.26</v>
      </c>
      <c r="E53" s="101">
        <v>5453.61</v>
      </c>
      <c r="F53" s="101">
        <v>10402.85</v>
      </c>
      <c r="G53" s="101"/>
      <c r="H53" s="101">
        <v>4</v>
      </c>
      <c r="I53" s="101">
        <v>115.5</v>
      </c>
      <c r="J53" s="102">
        <v>608.07000000000005</v>
      </c>
      <c r="K53" s="102">
        <v>237243.61</v>
      </c>
      <c r="L53" s="102">
        <v>17008.810000000001</v>
      </c>
      <c r="M53" s="101">
        <v>6180.09</v>
      </c>
      <c r="N53" s="101"/>
      <c r="O53" s="101">
        <v>5614.07</v>
      </c>
      <c r="P53" s="101">
        <v>11413.7</v>
      </c>
      <c r="Q53" s="101">
        <v>13670.15</v>
      </c>
      <c r="R53" s="101">
        <v>2.88</v>
      </c>
      <c r="S53" s="101">
        <v>4.75</v>
      </c>
      <c r="T53" s="101"/>
      <c r="U53" s="101">
        <v>110.18</v>
      </c>
      <c r="V53" s="101">
        <v>0</v>
      </c>
      <c r="W53" s="103">
        <f t="shared" si="10"/>
        <v>313248.53000000009</v>
      </c>
      <c r="Y53" s="98"/>
      <c r="Z53" s="98"/>
    </row>
    <row r="54" spans="1:26" ht="6" customHeight="1" x14ac:dyDescent="0.3">
      <c r="A54" s="109"/>
      <c r="B54" s="110"/>
      <c r="C54" s="105"/>
      <c r="D54" s="101"/>
      <c r="E54" s="101"/>
      <c r="F54" s="101"/>
      <c r="G54" s="101"/>
      <c r="H54" s="101"/>
      <c r="I54" s="101"/>
      <c r="J54" s="102"/>
      <c r="K54" s="102"/>
      <c r="L54" s="102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3">
        <v>0</v>
      </c>
      <c r="Y54" s="98"/>
      <c r="Z54" s="98"/>
    </row>
    <row r="55" spans="1:26" ht="16.95" customHeight="1" x14ac:dyDescent="0.3">
      <c r="A55" s="93"/>
      <c r="B55" s="104" t="s">
        <v>143</v>
      </c>
      <c r="C55" s="105"/>
      <c r="D55" s="106">
        <v>56184.92</v>
      </c>
      <c r="E55" s="106">
        <v>60111.219999999994</v>
      </c>
      <c r="F55" s="106">
        <v>92549.13</v>
      </c>
      <c r="G55" s="106">
        <v>31.32</v>
      </c>
      <c r="H55" s="106">
        <v>12.47</v>
      </c>
      <c r="I55" s="106">
        <v>1602.34</v>
      </c>
      <c r="J55" s="107">
        <v>6756.6900000000096</v>
      </c>
      <c r="K55" s="107">
        <v>1645064.7400000109</v>
      </c>
      <c r="L55" s="107">
        <v>167992.11000000002</v>
      </c>
      <c r="M55" s="106">
        <v>55281.64</v>
      </c>
      <c r="N55" s="106">
        <v>15</v>
      </c>
      <c r="O55" s="106">
        <v>49430.12</v>
      </c>
      <c r="P55" s="106">
        <v>126965.9699999999</v>
      </c>
      <c r="Q55" s="106">
        <v>112460.15</v>
      </c>
      <c r="R55" s="106">
        <v>133.39000000000001</v>
      </c>
      <c r="S55" s="106">
        <v>144.87</v>
      </c>
      <c r="T55" s="106">
        <v>34.57</v>
      </c>
      <c r="U55" s="106">
        <v>800.24</v>
      </c>
      <c r="V55" s="106">
        <f t="shared" ref="V55:W55" si="11">SUM(V56,V57,V58,V59)</f>
        <v>0</v>
      </c>
      <c r="W55" s="108">
        <f t="shared" si="11"/>
        <v>2375570.8900000108</v>
      </c>
      <c r="Y55" s="98"/>
      <c r="Z55" s="98"/>
    </row>
    <row r="56" spans="1:26" ht="16.95" customHeight="1" x14ac:dyDescent="0.3">
      <c r="A56" s="109"/>
      <c r="B56" s="110"/>
      <c r="C56" s="105" t="s">
        <v>144</v>
      </c>
      <c r="D56" s="101">
        <v>5378.44</v>
      </c>
      <c r="E56" s="101">
        <v>5858.83</v>
      </c>
      <c r="F56" s="101">
        <v>7427.13</v>
      </c>
      <c r="G56" s="101">
        <v>8</v>
      </c>
      <c r="H56" s="101"/>
      <c r="I56" s="101">
        <v>190.56</v>
      </c>
      <c r="J56" s="102">
        <v>622.32000000000005</v>
      </c>
      <c r="K56" s="102">
        <v>138103.59</v>
      </c>
      <c r="L56" s="102">
        <v>14121.83</v>
      </c>
      <c r="M56" s="101">
        <v>4378.5200000000004</v>
      </c>
      <c r="N56" s="101"/>
      <c r="O56" s="101">
        <v>2532.71</v>
      </c>
      <c r="P56" s="101">
        <v>7475.92</v>
      </c>
      <c r="Q56" s="101">
        <v>11805.485000000001</v>
      </c>
      <c r="R56" s="101">
        <v>9.25</v>
      </c>
      <c r="S56" s="101">
        <v>13.32</v>
      </c>
      <c r="T56" s="101">
        <v>1.1100000000000001</v>
      </c>
      <c r="U56" s="101">
        <v>106.38</v>
      </c>
      <c r="V56" s="101">
        <v>0</v>
      </c>
      <c r="W56" s="103">
        <f>SUM(D56:V56)</f>
        <v>198033.39499999996</v>
      </c>
      <c r="Y56" s="98"/>
      <c r="Z56" s="98"/>
    </row>
    <row r="57" spans="1:26" ht="16.95" customHeight="1" x14ac:dyDescent="0.3">
      <c r="A57" s="109"/>
      <c r="B57" s="110"/>
      <c r="C57" s="105" t="s">
        <v>143</v>
      </c>
      <c r="D57" s="101">
        <v>32206.799999999999</v>
      </c>
      <c r="E57" s="101">
        <v>34244.129999999997</v>
      </c>
      <c r="F57" s="101">
        <v>59801.13</v>
      </c>
      <c r="G57" s="101">
        <v>8.25</v>
      </c>
      <c r="H57" s="101">
        <v>12.47</v>
      </c>
      <c r="I57" s="101">
        <v>973.29</v>
      </c>
      <c r="J57" s="102">
        <v>4001.8100000000099</v>
      </c>
      <c r="K57" s="102">
        <v>1045615.90000001</v>
      </c>
      <c r="L57" s="102">
        <v>102655.5</v>
      </c>
      <c r="M57" s="101">
        <v>34599.43</v>
      </c>
      <c r="N57" s="101">
        <v>15</v>
      </c>
      <c r="O57" s="101">
        <v>36706.410000000003</v>
      </c>
      <c r="P57" s="101">
        <v>73749.969999999899</v>
      </c>
      <c r="Q57" s="101">
        <v>46878.254999999997</v>
      </c>
      <c r="R57" s="101">
        <v>101.29</v>
      </c>
      <c r="S57" s="101">
        <v>75.16</v>
      </c>
      <c r="T57" s="101">
        <v>24.35</v>
      </c>
      <c r="U57" s="101">
        <v>621.33000000000004</v>
      </c>
      <c r="V57" s="101">
        <v>0</v>
      </c>
      <c r="W57" s="103">
        <f>SUM(D57:V57)</f>
        <v>1472290.4750000099</v>
      </c>
      <c r="Y57" s="98"/>
      <c r="Z57" s="98"/>
    </row>
    <row r="58" spans="1:26" ht="16.95" customHeight="1" x14ac:dyDescent="0.3">
      <c r="A58" s="109"/>
      <c r="B58" s="110"/>
      <c r="C58" s="105" t="s">
        <v>145</v>
      </c>
      <c r="D58" s="101">
        <v>14444.69</v>
      </c>
      <c r="E58" s="101">
        <v>15490.13</v>
      </c>
      <c r="F58" s="101">
        <v>20544.689999999999</v>
      </c>
      <c r="G58" s="101">
        <v>15.07</v>
      </c>
      <c r="H58" s="101"/>
      <c r="I58" s="101">
        <v>399.05</v>
      </c>
      <c r="J58" s="102">
        <v>1577.15</v>
      </c>
      <c r="K58" s="102">
        <v>355847.81000000099</v>
      </c>
      <c r="L58" s="102">
        <v>41969.58</v>
      </c>
      <c r="M58" s="101">
        <v>13463.35</v>
      </c>
      <c r="N58" s="101"/>
      <c r="O58" s="101">
        <v>8289.4699999999993</v>
      </c>
      <c r="P58" s="101">
        <v>36051.83</v>
      </c>
      <c r="Q58" s="101">
        <v>45399.584999999999</v>
      </c>
      <c r="R58" s="101">
        <v>16.34</v>
      </c>
      <c r="S58" s="101">
        <v>46.45</v>
      </c>
      <c r="T58" s="101">
        <v>9.11</v>
      </c>
      <c r="U58" s="101">
        <v>51.03</v>
      </c>
      <c r="V58" s="101">
        <v>0</v>
      </c>
      <c r="W58" s="103">
        <f>SUM(D58:V58)</f>
        <v>553615.33500000089</v>
      </c>
      <c r="Y58" s="98"/>
      <c r="Z58" s="98"/>
    </row>
    <row r="59" spans="1:26" ht="16.95" customHeight="1" x14ac:dyDescent="0.3">
      <c r="A59" s="109"/>
      <c r="B59" s="110"/>
      <c r="C59" s="105" t="s">
        <v>146</v>
      </c>
      <c r="D59" s="101">
        <v>4154.99</v>
      </c>
      <c r="E59" s="101">
        <v>4518.13</v>
      </c>
      <c r="F59" s="101">
        <v>4776.18</v>
      </c>
      <c r="G59" s="101"/>
      <c r="H59" s="101"/>
      <c r="I59" s="101">
        <v>39.44</v>
      </c>
      <c r="J59" s="102">
        <v>555.41</v>
      </c>
      <c r="K59" s="102">
        <v>105497.44</v>
      </c>
      <c r="L59" s="102">
        <v>9245.2000000000007</v>
      </c>
      <c r="M59" s="101">
        <v>2840.34</v>
      </c>
      <c r="N59" s="101"/>
      <c r="O59" s="101">
        <v>1901.53</v>
      </c>
      <c r="P59" s="101">
        <v>9688.25</v>
      </c>
      <c r="Q59" s="101">
        <v>8376.8250000000007</v>
      </c>
      <c r="R59" s="101">
        <v>6.51</v>
      </c>
      <c r="S59" s="101">
        <v>9.94</v>
      </c>
      <c r="T59" s="101"/>
      <c r="U59" s="101">
        <v>21.5</v>
      </c>
      <c r="V59" s="101">
        <v>0</v>
      </c>
      <c r="W59" s="103">
        <f>SUM(D59:V59)</f>
        <v>151631.68500000003</v>
      </c>
      <c r="Y59" s="98"/>
      <c r="Z59" s="98"/>
    </row>
    <row r="60" spans="1:26" ht="5.25" customHeight="1" x14ac:dyDescent="0.3">
      <c r="A60" s="109"/>
      <c r="B60" s="110"/>
      <c r="C60" s="105"/>
      <c r="D60" s="101"/>
      <c r="E60" s="101"/>
      <c r="F60" s="101"/>
      <c r="G60" s="101"/>
      <c r="H60" s="101"/>
      <c r="I60" s="101"/>
      <c r="J60" s="102"/>
      <c r="K60" s="102"/>
      <c r="L60" s="102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3">
        <v>0</v>
      </c>
      <c r="Y60" s="98"/>
      <c r="Z60" s="98"/>
    </row>
    <row r="61" spans="1:26" ht="16.95" customHeight="1" x14ac:dyDescent="0.3">
      <c r="A61" s="93"/>
      <c r="B61" s="104" t="s">
        <v>147</v>
      </c>
      <c r="C61" s="105"/>
      <c r="D61" s="106">
        <v>12880.269999999999</v>
      </c>
      <c r="E61" s="106">
        <v>15187.189999999999</v>
      </c>
      <c r="F61" s="106">
        <v>11353.86</v>
      </c>
      <c r="G61" s="106">
        <v>1</v>
      </c>
      <c r="H61" s="106">
        <v>0</v>
      </c>
      <c r="I61" s="106">
        <v>784.31999999999994</v>
      </c>
      <c r="J61" s="107">
        <v>2253.6999999999998</v>
      </c>
      <c r="K61" s="107">
        <v>335679.95</v>
      </c>
      <c r="L61" s="107">
        <v>43378.47</v>
      </c>
      <c r="M61" s="106">
        <v>12087.79</v>
      </c>
      <c r="N61" s="106">
        <v>0</v>
      </c>
      <c r="O61" s="106">
        <v>3769.5</v>
      </c>
      <c r="P61" s="106">
        <v>33455.19</v>
      </c>
      <c r="Q61" s="106">
        <v>45528.084999999999</v>
      </c>
      <c r="R61" s="106">
        <v>5</v>
      </c>
      <c r="S61" s="106">
        <v>169.60999999999999</v>
      </c>
      <c r="T61" s="106">
        <v>11.83</v>
      </c>
      <c r="U61" s="106">
        <v>258.71999999999997</v>
      </c>
      <c r="V61" s="106">
        <f t="shared" ref="V61:W61" si="12">SUM(V62:V66)</f>
        <v>0</v>
      </c>
      <c r="W61" s="108">
        <f t="shared" si="12"/>
        <v>516804.48499999999</v>
      </c>
      <c r="Y61" s="98"/>
      <c r="Z61" s="98"/>
    </row>
    <row r="62" spans="1:26" ht="16.95" customHeight="1" x14ac:dyDescent="0.3">
      <c r="A62" s="109"/>
      <c r="B62" s="110"/>
      <c r="C62" s="105" t="s">
        <v>148</v>
      </c>
      <c r="D62" s="101">
        <v>2873.63</v>
      </c>
      <c r="E62" s="101">
        <v>3033.66</v>
      </c>
      <c r="F62" s="101">
        <v>3710.07</v>
      </c>
      <c r="G62" s="101"/>
      <c r="H62" s="101"/>
      <c r="I62" s="101">
        <v>229.38</v>
      </c>
      <c r="J62" s="102">
        <v>481.22</v>
      </c>
      <c r="K62" s="102">
        <v>68859.56</v>
      </c>
      <c r="L62" s="102">
        <v>8606.42</v>
      </c>
      <c r="M62" s="101">
        <v>1778.35</v>
      </c>
      <c r="N62" s="101"/>
      <c r="O62" s="101">
        <v>625.82000000000005</v>
      </c>
      <c r="P62" s="101">
        <v>10665.94</v>
      </c>
      <c r="Q62" s="101">
        <v>3366.2150000000001</v>
      </c>
      <c r="R62" s="101"/>
      <c r="S62" s="101">
        <v>35.75</v>
      </c>
      <c r="T62" s="101">
        <v>7.5</v>
      </c>
      <c r="U62" s="101">
        <v>71.150000000000006</v>
      </c>
      <c r="V62" s="101">
        <v>0</v>
      </c>
      <c r="W62" s="103">
        <f>SUM(D62:V62)</f>
        <v>104344.66499999999</v>
      </c>
      <c r="Y62" s="98"/>
      <c r="Z62" s="98"/>
    </row>
    <row r="63" spans="1:26" ht="16.95" customHeight="1" x14ac:dyDescent="0.3">
      <c r="A63" s="109"/>
      <c r="B63" s="110"/>
      <c r="C63" s="105" t="s">
        <v>149</v>
      </c>
      <c r="D63" s="101">
        <v>1907.67</v>
      </c>
      <c r="E63" s="101">
        <v>2443.58</v>
      </c>
      <c r="F63" s="101">
        <v>1047.92</v>
      </c>
      <c r="G63" s="101"/>
      <c r="H63" s="101"/>
      <c r="I63" s="101">
        <v>83.61</v>
      </c>
      <c r="J63" s="102">
        <v>203.55</v>
      </c>
      <c r="K63" s="102">
        <v>49792.85</v>
      </c>
      <c r="L63" s="102">
        <v>6508.29</v>
      </c>
      <c r="M63" s="101">
        <v>1204.07</v>
      </c>
      <c r="N63" s="101"/>
      <c r="O63" s="101">
        <v>475.86</v>
      </c>
      <c r="P63" s="101">
        <v>4701.3599999999997</v>
      </c>
      <c r="Q63" s="101">
        <v>11746.61</v>
      </c>
      <c r="R63" s="101"/>
      <c r="S63" s="101">
        <v>30.73</v>
      </c>
      <c r="T63" s="101">
        <v>3.5</v>
      </c>
      <c r="U63" s="101">
        <v>4.84</v>
      </c>
      <c r="V63" s="101">
        <v>0</v>
      </c>
      <c r="W63" s="103">
        <f>SUM(D63:V63)</f>
        <v>80154.439999999988</v>
      </c>
      <c r="Y63" s="98"/>
      <c r="Z63" s="98"/>
    </row>
    <row r="64" spans="1:26" ht="16.95" customHeight="1" x14ac:dyDescent="0.3">
      <c r="A64" s="109"/>
      <c r="B64" s="110"/>
      <c r="C64" s="105" t="s">
        <v>150</v>
      </c>
      <c r="D64" s="101">
        <v>2828.52</v>
      </c>
      <c r="E64" s="101">
        <v>3819.7</v>
      </c>
      <c r="F64" s="101">
        <v>1834.85</v>
      </c>
      <c r="G64" s="101"/>
      <c r="H64" s="101"/>
      <c r="I64" s="101">
        <v>163.54</v>
      </c>
      <c r="J64" s="102">
        <v>584.14</v>
      </c>
      <c r="K64" s="102">
        <v>76642.75</v>
      </c>
      <c r="L64" s="102">
        <v>9389.42</v>
      </c>
      <c r="M64" s="101">
        <v>3243.19</v>
      </c>
      <c r="N64" s="101"/>
      <c r="O64" s="101">
        <v>1166.98</v>
      </c>
      <c r="P64" s="101">
        <v>5782.61</v>
      </c>
      <c r="Q64" s="101">
        <v>8843.7450000000008</v>
      </c>
      <c r="R64" s="101"/>
      <c r="S64" s="101">
        <v>102.78</v>
      </c>
      <c r="T64" s="101"/>
      <c r="U64" s="101">
        <v>98.91</v>
      </c>
      <c r="V64" s="101">
        <v>0</v>
      </c>
      <c r="W64" s="103">
        <f>SUM(D64:V64)</f>
        <v>114501.13499999999</v>
      </c>
      <c r="Y64" s="98"/>
      <c r="Z64" s="98"/>
    </row>
    <row r="65" spans="1:35" ht="16.95" customHeight="1" x14ac:dyDescent="0.3">
      <c r="A65" s="109"/>
      <c r="B65" s="110"/>
      <c r="C65" s="105" t="s">
        <v>151</v>
      </c>
      <c r="D65" s="101">
        <v>3198.71</v>
      </c>
      <c r="E65" s="101">
        <v>3722.76</v>
      </c>
      <c r="F65" s="101">
        <v>2313.83</v>
      </c>
      <c r="G65" s="101"/>
      <c r="H65" s="101"/>
      <c r="I65" s="101">
        <v>281.02999999999997</v>
      </c>
      <c r="J65" s="102">
        <v>631.95000000000005</v>
      </c>
      <c r="K65" s="102">
        <v>90956.75</v>
      </c>
      <c r="L65" s="102">
        <v>13278.57</v>
      </c>
      <c r="M65" s="101">
        <v>3652.09</v>
      </c>
      <c r="N65" s="101"/>
      <c r="O65" s="101">
        <v>856.36</v>
      </c>
      <c r="P65" s="101">
        <v>10653.13</v>
      </c>
      <c r="Q65" s="101">
        <v>16840.974999999999</v>
      </c>
      <c r="R65" s="101">
        <v>5</v>
      </c>
      <c r="S65" s="101">
        <v>0.35</v>
      </c>
      <c r="T65" s="101">
        <v>0.83</v>
      </c>
      <c r="U65" s="101">
        <v>75.98</v>
      </c>
      <c r="V65" s="101">
        <v>0</v>
      </c>
      <c r="W65" s="103">
        <f>SUM(D65:V65)</f>
        <v>146468.315</v>
      </c>
      <c r="Y65" s="98"/>
      <c r="Z65" s="98"/>
    </row>
    <row r="66" spans="1:35" ht="16.95" customHeight="1" x14ac:dyDescent="0.3">
      <c r="A66" s="109"/>
      <c r="B66" s="110"/>
      <c r="C66" s="105" t="s">
        <v>152</v>
      </c>
      <c r="D66" s="101">
        <v>2071.7399999999998</v>
      </c>
      <c r="E66" s="101">
        <v>2167.4899999999998</v>
      </c>
      <c r="F66" s="101">
        <v>2447.19</v>
      </c>
      <c r="G66" s="101">
        <v>1</v>
      </c>
      <c r="H66" s="101"/>
      <c r="I66" s="101">
        <v>26.76</v>
      </c>
      <c r="J66" s="102">
        <v>352.84</v>
      </c>
      <c r="K66" s="102">
        <v>49428.04</v>
      </c>
      <c r="L66" s="102">
        <v>5595.77</v>
      </c>
      <c r="M66" s="101">
        <v>2210.09</v>
      </c>
      <c r="N66" s="101"/>
      <c r="O66" s="101">
        <v>644.48</v>
      </c>
      <c r="P66" s="101">
        <v>1652.15</v>
      </c>
      <c r="Q66" s="101">
        <v>4730.54</v>
      </c>
      <c r="R66" s="101"/>
      <c r="S66" s="101"/>
      <c r="T66" s="101"/>
      <c r="U66" s="101">
        <v>7.84</v>
      </c>
      <c r="V66" s="101">
        <v>0</v>
      </c>
      <c r="W66" s="103">
        <f>SUM(D66:V66)</f>
        <v>71335.929999999993</v>
      </c>
      <c r="Y66" s="98"/>
      <c r="Z66" s="98"/>
    </row>
    <row r="67" spans="1:35" ht="5.25" customHeight="1" x14ac:dyDescent="0.3">
      <c r="A67" s="109"/>
      <c r="B67" s="110"/>
      <c r="C67" s="105"/>
      <c r="D67" s="101"/>
      <c r="E67" s="101"/>
      <c r="F67" s="101"/>
      <c r="G67" s="101"/>
      <c r="H67" s="101"/>
      <c r="I67" s="101"/>
      <c r="J67" s="102"/>
      <c r="K67" s="102"/>
      <c r="L67" s="102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3">
        <v>0</v>
      </c>
      <c r="Y67" s="98"/>
      <c r="Z67" s="98"/>
    </row>
    <row r="68" spans="1:35" ht="16.95" customHeight="1" x14ac:dyDescent="0.3">
      <c r="A68" s="93"/>
      <c r="B68" s="104" t="s">
        <v>153</v>
      </c>
      <c r="C68" s="105"/>
      <c r="D68" s="106">
        <v>19554.809999999998</v>
      </c>
      <c r="E68" s="106">
        <v>22397.06</v>
      </c>
      <c r="F68" s="106">
        <v>22629.329999999998</v>
      </c>
      <c r="G68" s="106">
        <v>0.5</v>
      </c>
      <c r="H68" s="106">
        <v>0</v>
      </c>
      <c r="I68" s="106">
        <v>1123.27</v>
      </c>
      <c r="J68" s="107">
        <v>3134.0099999999998</v>
      </c>
      <c r="K68" s="107">
        <v>664129.02000000095</v>
      </c>
      <c r="L68" s="107">
        <v>79377.37</v>
      </c>
      <c r="M68" s="106">
        <v>18936.18</v>
      </c>
      <c r="N68" s="106">
        <v>63</v>
      </c>
      <c r="O68" s="106">
        <v>10887.350000000002</v>
      </c>
      <c r="P68" s="106">
        <v>39906.460000000006</v>
      </c>
      <c r="Q68" s="106">
        <v>39614.094999999994</v>
      </c>
      <c r="R68" s="106">
        <v>63.1</v>
      </c>
      <c r="S68" s="106">
        <v>299.38</v>
      </c>
      <c r="T68" s="106">
        <v>22.58</v>
      </c>
      <c r="U68" s="106">
        <v>383.26</v>
      </c>
      <c r="V68" s="106">
        <f t="shared" ref="V68:W68" si="13">SUM(V69:V71)</f>
        <v>0</v>
      </c>
      <c r="W68" s="108">
        <f t="shared" si="13"/>
        <v>922520.77500000119</v>
      </c>
      <c r="Y68" s="98"/>
      <c r="Z68" s="98"/>
    </row>
    <row r="69" spans="1:35" ht="16.95" customHeight="1" x14ac:dyDescent="0.3">
      <c r="A69" s="109"/>
      <c r="B69" s="110"/>
      <c r="C69" s="105" t="s">
        <v>154</v>
      </c>
      <c r="D69" s="101">
        <v>3928.34</v>
      </c>
      <c r="E69" s="101">
        <v>4689.57</v>
      </c>
      <c r="F69" s="101">
        <v>3686.35</v>
      </c>
      <c r="G69" s="101"/>
      <c r="H69" s="101"/>
      <c r="I69" s="101">
        <v>273.62</v>
      </c>
      <c r="J69" s="102">
        <v>778.26</v>
      </c>
      <c r="K69" s="102">
        <v>138689.38</v>
      </c>
      <c r="L69" s="102">
        <v>17293.04</v>
      </c>
      <c r="M69" s="101">
        <v>3563.88</v>
      </c>
      <c r="N69" s="101"/>
      <c r="O69" s="101">
        <v>1600.46</v>
      </c>
      <c r="P69" s="101">
        <v>9280.6600000000108</v>
      </c>
      <c r="Q69" s="101">
        <v>12424.355</v>
      </c>
      <c r="R69" s="101">
        <v>1.02</v>
      </c>
      <c r="S69" s="101">
        <v>67.58</v>
      </c>
      <c r="T69" s="101">
        <v>8.5399999999999991</v>
      </c>
      <c r="U69" s="101">
        <v>14.09</v>
      </c>
      <c r="V69" s="101">
        <v>0</v>
      </c>
      <c r="W69" s="103">
        <f>SUM(D69:V69)</f>
        <v>196299.14500000002</v>
      </c>
      <c r="Y69" s="98"/>
      <c r="Z69" s="98"/>
    </row>
    <row r="70" spans="1:35" ht="16.95" customHeight="1" x14ac:dyDescent="0.3">
      <c r="A70" s="109"/>
      <c r="B70" s="110"/>
      <c r="C70" s="105" t="s">
        <v>153</v>
      </c>
      <c r="D70" s="101">
        <v>13503.64</v>
      </c>
      <c r="E70" s="101">
        <v>15200.7</v>
      </c>
      <c r="F70" s="101">
        <v>16862.34</v>
      </c>
      <c r="G70" s="101">
        <v>0.5</v>
      </c>
      <c r="H70" s="101"/>
      <c r="I70" s="101">
        <v>679.26</v>
      </c>
      <c r="J70" s="102">
        <v>2046.55</v>
      </c>
      <c r="K70" s="102">
        <v>458159.65000000101</v>
      </c>
      <c r="L70" s="102">
        <v>54796.9</v>
      </c>
      <c r="M70" s="101">
        <v>13318.63</v>
      </c>
      <c r="N70" s="101">
        <v>63</v>
      </c>
      <c r="O70" s="101">
        <v>8607.94</v>
      </c>
      <c r="P70" s="101">
        <v>22963.119999999999</v>
      </c>
      <c r="Q70" s="101">
        <v>22170.294999999998</v>
      </c>
      <c r="R70" s="101">
        <v>48.3</v>
      </c>
      <c r="S70" s="101">
        <v>231.8</v>
      </c>
      <c r="T70" s="101">
        <v>11.54</v>
      </c>
      <c r="U70" s="101">
        <v>355.67</v>
      </c>
      <c r="V70" s="101">
        <v>0</v>
      </c>
      <c r="W70" s="103">
        <f>SUM(D70:V70)</f>
        <v>629019.83500000113</v>
      </c>
      <c r="Y70" s="98"/>
      <c r="Z70" s="98"/>
    </row>
    <row r="71" spans="1:35" ht="16.95" customHeight="1" x14ac:dyDescent="0.3">
      <c r="A71" s="109"/>
      <c r="B71" s="110"/>
      <c r="C71" s="105" t="s">
        <v>155</v>
      </c>
      <c r="D71" s="101">
        <v>2122.83</v>
      </c>
      <c r="E71" s="101">
        <v>2506.79</v>
      </c>
      <c r="F71" s="101">
        <v>2080.64</v>
      </c>
      <c r="G71" s="101"/>
      <c r="H71" s="101"/>
      <c r="I71" s="101">
        <v>170.39</v>
      </c>
      <c r="J71" s="102">
        <v>309.2</v>
      </c>
      <c r="K71" s="102">
        <v>67279.990000000005</v>
      </c>
      <c r="L71" s="102">
        <v>7287.43</v>
      </c>
      <c r="M71" s="101">
        <v>2053.67</v>
      </c>
      <c r="N71" s="101"/>
      <c r="O71" s="101">
        <v>678.95</v>
      </c>
      <c r="P71" s="101">
        <v>7662.68</v>
      </c>
      <c r="Q71" s="101">
        <v>5019.4449999999997</v>
      </c>
      <c r="R71" s="101">
        <v>13.78</v>
      </c>
      <c r="S71" s="101"/>
      <c r="T71" s="101">
        <v>2.5</v>
      </c>
      <c r="U71" s="101">
        <v>13.5</v>
      </c>
      <c r="V71" s="101">
        <v>0</v>
      </c>
      <c r="W71" s="103">
        <f>SUM(D71:V71)</f>
        <v>97201.795000000013</v>
      </c>
      <c r="Y71" s="98"/>
      <c r="Z71" s="98"/>
    </row>
    <row r="72" spans="1:35" s="45" customFormat="1" x14ac:dyDescent="0.3">
      <c r="A72" s="109"/>
      <c r="B72" s="104" t="s">
        <v>230</v>
      </c>
      <c r="C72" s="105"/>
      <c r="D72" s="106">
        <v>4229.08</v>
      </c>
      <c r="E72" s="106">
        <v>3746.95</v>
      </c>
      <c r="F72" s="106">
        <v>8451.01</v>
      </c>
      <c r="G72" s="106">
        <v>0</v>
      </c>
      <c r="H72" s="106">
        <v>0</v>
      </c>
      <c r="I72" s="106">
        <v>102</v>
      </c>
      <c r="J72" s="107">
        <v>559.51</v>
      </c>
      <c r="K72" s="107">
        <v>88211.489999999903</v>
      </c>
      <c r="L72" s="107">
        <v>7541.63</v>
      </c>
      <c r="M72" s="106">
        <v>3727.64</v>
      </c>
      <c r="N72" s="106">
        <v>0</v>
      </c>
      <c r="O72" s="106">
        <v>1862.93</v>
      </c>
      <c r="P72" s="106">
        <v>7817.9</v>
      </c>
      <c r="Q72" s="106">
        <v>10265.530000000001</v>
      </c>
      <c r="R72" s="106">
        <v>10.17</v>
      </c>
      <c r="S72" s="106">
        <v>26.13</v>
      </c>
      <c r="T72" s="106">
        <v>1</v>
      </c>
      <c r="U72" s="106">
        <v>23</v>
      </c>
      <c r="V72" s="106">
        <v>0</v>
      </c>
      <c r="W72" s="108">
        <f>SUM(D72:V72)</f>
        <v>136575.96999999991</v>
      </c>
      <c r="Y72" s="98"/>
      <c r="Z72" s="98"/>
    </row>
    <row r="73" spans="1:35" ht="16.95" customHeight="1" x14ac:dyDescent="0.3">
      <c r="A73" s="257" t="s">
        <v>157</v>
      </c>
      <c r="B73" s="258"/>
      <c r="C73" s="259"/>
      <c r="D73" s="106">
        <v>1765.2999999999997</v>
      </c>
      <c r="E73" s="106">
        <v>1792.04</v>
      </c>
      <c r="F73" s="106">
        <v>742.16</v>
      </c>
      <c r="G73" s="106">
        <v>0</v>
      </c>
      <c r="H73" s="106">
        <v>0</v>
      </c>
      <c r="I73" s="106">
        <v>24</v>
      </c>
      <c r="J73" s="107">
        <v>378.28</v>
      </c>
      <c r="K73" s="107">
        <v>60116.14</v>
      </c>
      <c r="L73" s="106">
        <v>6903.43</v>
      </c>
      <c r="M73" s="106">
        <v>2340.31</v>
      </c>
      <c r="N73" s="106">
        <v>0</v>
      </c>
      <c r="O73" s="106">
        <v>503.8</v>
      </c>
      <c r="P73" s="106">
        <v>2699.42</v>
      </c>
      <c r="Q73" s="106">
        <v>1329.58</v>
      </c>
      <c r="R73" s="106">
        <v>5</v>
      </c>
      <c r="S73" s="106">
        <v>29</v>
      </c>
      <c r="T73" s="106">
        <v>3.67</v>
      </c>
      <c r="U73" s="106">
        <v>4</v>
      </c>
      <c r="V73" s="106">
        <v>56084.72</v>
      </c>
      <c r="W73" s="108">
        <v>78636.13</v>
      </c>
      <c r="Y73" s="98"/>
      <c r="Z73" s="98"/>
    </row>
    <row r="74" spans="1:35" s="99" customFormat="1" ht="34.950000000000003" customHeight="1" thickBot="1" x14ac:dyDescent="0.3">
      <c r="A74" s="115" t="s">
        <v>156</v>
      </c>
      <c r="B74" s="116"/>
      <c r="C74" s="117"/>
      <c r="D74" s="118">
        <f t="shared" ref="D74:W74" si="14">SUM(D8,D10,D42,D73)</f>
        <v>608241.23</v>
      </c>
      <c r="E74" s="118">
        <f t="shared" si="14"/>
        <v>665165.07999999996</v>
      </c>
      <c r="F74" s="118">
        <f t="shared" si="14"/>
        <v>554125.56000000017</v>
      </c>
      <c r="G74" s="118">
        <f t="shared" si="14"/>
        <v>526.83999999999992</v>
      </c>
      <c r="H74" s="118">
        <f t="shared" si="14"/>
        <v>157.16999999999999</v>
      </c>
      <c r="I74" s="118">
        <f t="shared" si="14"/>
        <v>16131.51</v>
      </c>
      <c r="J74" s="119">
        <f t="shared" si="14"/>
        <v>163578.08000000016</v>
      </c>
      <c r="K74" s="119">
        <f t="shared" si="14"/>
        <v>16958267.120000012</v>
      </c>
      <c r="L74" s="119">
        <f t="shared" si="14"/>
        <v>1803086.280000001</v>
      </c>
      <c r="M74" s="118">
        <f t="shared" si="14"/>
        <v>451924.91</v>
      </c>
      <c r="N74" s="118">
        <f t="shared" si="14"/>
        <v>378.93</v>
      </c>
      <c r="O74" s="118">
        <f t="shared" si="14"/>
        <v>242874.67999999996</v>
      </c>
      <c r="P74" s="118">
        <f t="shared" si="14"/>
        <v>1554635.2699999996</v>
      </c>
      <c r="Q74" s="118">
        <f t="shared" si="14"/>
        <v>609827.29499999993</v>
      </c>
      <c r="R74" s="118">
        <f t="shared" si="14"/>
        <v>3637.13</v>
      </c>
      <c r="S74" s="118">
        <f t="shared" si="14"/>
        <v>8450.6999999999989</v>
      </c>
      <c r="T74" s="118">
        <f t="shared" si="14"/>
        <v>722.11999999999989</v>
      </c>
      <c r="U74" s="118">
        <f t="shared" si="14"/>
        <v>19070.109999999997</v>
      </c>
      <c r="V74" s="118">
        <f t="shared" si="14"/>
        <v>56084.72</v>
      </c>
      <c r="W74" s="120">
        <f t="shared" si="14"/>
        <v>23660797.515000012</v>
      </c>
      <c r="X74" s="121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</row>
    <row r="75" spans="1:35" ht="15" customHeight="1" thickTop="1" x14ac:dyDescent="0.3">
      <c r="C75" s="6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1:35" ht="15" customHeight="1" x14ac:dyDescent="0.3">
      <c r="C76" s="6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1:35" ht="15" customHeight="1" x14ac:dyDescent="0.3">
      <c r="C77" s="6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1:35" ht="15" customHeight="1" x14ac:dyDescent="0.3">
      <c r="C78" s="6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1:35" ht="15" customHeight="1" x14ac:dyDescent="0.3">
      <c r="C79" s="6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1:35" ht="15" customHeight="1" x14ac:dyDescent="0.3">
      <c r="C80" s="6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1:43" s="45" customFormat="1" ht="15" customHeight="1" x14ac:dyDescent="0.3">
      <c r="A81" s="65"/>
      <c r="B81" s="65"/>
      <c r="C81" s="65"/>
      <c r="AJ81" s="44"/>
      <c r="AK81" s="44"/>
      <c r="AL81" s="44"/>
      <c r="AM81" s="44"/>
      <c r="AN81" s="44"/>
      <c r="AO81" s="44"/>
      <c r="AP81" s="44"/>
      <c r="AQ81" s="44"/>
    </row>
    <row r="82" spans="1:43" s="45" customFormat="1" ht="15" customHeight="1" x14ac:dyDescent="0.3">
      <c r="A82" s="65"/>
      <c r="B82" s="65"/>
      <c r="C82" s="65"/>
      <c r="AJ82" s="44"/>
      <c r="AK82" s="44"/>
      <c r="AL82" s="44"/>
      <c r="AM82" s="44"/>
      <c r="AN82" s="44"/>
      <c r="AO82" s="44"/>
      <c r="AP82" s="44"/>
      <c r="AQ82" s="44"/>
    </row>
    <row r="83" spans="1:43" s="45" customFormat="1" ht="15" customHeight="1" x14ac:dyDescent="0.3">
      <c r="A83" s="65"/>
      <c r="B83" s="65"/>
      <c r="C83" s="65"/>
      <c r="AJ83" s="44"/>
      <c r="AK83" s="44"/>
      <c r="AL83" s="44"/>
      <c r="AM83" s="44"/>
      <c r="AN83" s="44"/>
      <c r="AO83" s="44"/>
      <c r="AP83" s="44"/>
      <c r="AQ83" s="44"/>
    </row>
    <row r="84" spans="1:43" s="45" customFormat="1" ht="15" customHeight="1" x14ac:dyDescent="0.3">
      <c r="A84" s="65"/>
      <c r="B84" s="65"/>
      <c r="C84" s="65"/>
      <c r="AJ84" s="44"/>
      <c r="AK84" s="44"/>
      <c r="AL84" s="44"/>
      <c r="AM84" s="44"/>
      <c r="AN84" s="44"/>
      <c r="AO84" s="44"/>
      <c r="AP84" s="44"/>
      <c r="AQ84" s="44"/>
    </row>
    <row r="85" spans="1:43" s="45" customFormat="1" ht="15" customHeight="1" x14ac:dyDescent="0.3">
      <c r="A85" s="65"/>
      <c r="B85" s="65"/>
      <c r="C85" s="65"/>
      <c r="AJ85" s="44"/>
      <c r="AK85" s="44"/>
      <c r="AL85" s="44"/>
      <c r="AM85" s="44"/>
      <c r="AN85" s="44"/>
      <c r="AO85" s="44"/>
      <c r="AP85" s="44"/>
      <c r="AQ85" s="44"/>
    </row>
    <row r="86" spans="1:43" s="45" customFormat="1" ht="15" customHeight="1" x14ac:dyDescent="0.3">
      <c r="A86" s="65"/>
      <c r="B86" s="65"/>
      <c r="C86" s="65"/>
      <c r="AJ86" s="44"/>
      <c r="AK86" s="44"/>
      <c r="AL86" s="44"/>
      <c r="AM86" s="44"/>
      <c r="AN86" s="44"/>
      <c r="AO86" s="44"/>
      <c r="AP86" s="44"/>
      <c r="AQ86" s="44"/>
    </row>
    <row r="87" spans="1:43" s="45" customFormat="1" ht="15" customHeight="1" x14ac:dyDescent="0.3">
      <c r="A87" s="65"/>
      <c r="B87" s="65"/>
      <c r="C87" s="65"/>
      <c r="AJ87" s="44"/>
      <c r="AK87" s="44"/>
      <c r="AL87" s="44"/>
      <c r="AM87" s="44"/>
      <c r="AN87" s="44"/>
      <c r="AO87" s="44"/>
      <c r="AP87" s="44"/>
      <c r="AQ87" s="44"/>
    </row>
    <row r="88" spans="1:43" s="45" customFormat="1" ht="15" customHeight="1" x14ac:dyDescent="0.3">
      <c r="A88" s="65"/>
      <c r="B88" s="65"/>
      <c r="C88" s="65"/>
      <c r="AJ88" s="44"/>
      <c r="AK88" s="44"/>
      <c r="AL88" s="44"/>
      <c r="AM88" s="44"/>
      <c r="AN88" s="44"/>
      <c r="AO88" s="44"/>
      <c r="AP88" s="44"/>
      <c r="AQ88" s="44"/>
    </row>
    <row r="89" spans="1:43" s="45" customFormat="1" ht="15" customHeight="1" x14ac:dyDescent="0.3">
      <c r="A89" s="65"/>
      <c r="B89" s="65"/>
      <c r="C89" s="65"/>
      <c r="AJ89" s="44"/>
      <c r="AK89" s="44"/>
      <c r="AL89" s="44"/>
      <c r="AM89" s="44"/>
      <c r="AN89" s="44"/>
      <c r="AO89" s="44"/>
      <c r="AP89" s="44"/>
      <c r="AQ89" s="44"/>
    </row>
    <row r="90" spans="1:43" s="45" customFormat="1" ht="15" customHeight="1" x14ac:dyDescent="0.3">
      <c r="A90" s="65"/>
      <c r="B90" s="65"/>
      <c r="C90" s="65"/>
      <c r="AJ90" s="44"/>
      <c r="AK90" s="44"/>
      <c r="AL90" s="44"/>
      <c r="AM90" s="44"/>
      <c r="AN90" s="44"/>
      <c r="AO90" s="44"/>
      <c r="AP90" s="44"/>
      <c r="AQ90" s="44"/>
    </row>
    <row r="91" spans="1:43" s="45" customFormat="1" ht="15" customHeight="1" x14ac:dyDescent="0.3">
      <c r="A91" s="65"/>
      <c r="B91" s="65"/>
      <c r="C91" s="65"/>
      <c r="AJ91" s="44"/>
      <c r="AK91" s="44"/>
      <c r="AL91" s="44"/>
      <c r="AM91" s="44"/>
      <c r="AN91" s="44"/>
      <c r="AO91" s="44"/>
      <c r="AP91" s="44"/>
      <c r="AQ91" s="44"/>
    </row>
    <row r="92" spans="1:43" s="45" customFormat="1" ht="15" customHeight="1" x14ac:dyDescent="0.3">
      <c r="A92" s="65"/>
      <c r="B92" s="65"/>
      <c r="C92" s="65"/>
      <c r="AJ92" s="44"/>
      <c r="AK92" s="44"/>
      <c r="AL92" s="44"/>
      <c r="AM92" s="44"/>
      <c r="AN92" s="44"/>
      <c r="AO92" s="44"/>
      <c r="AP92" s="44"/>
      <c r="AQ92" s="44"/>
    </row>
    <row r="93" spans="1:43" s="45" customFormat="1" ht="15" customHeight="1" x14ac:dyDescent="0.3">
      <c r="A93" s="65"/>
      <c r="B93" s="65"/>
      <c r="C93" s="65"/>
      <c r="AJ93" s="44"/>
      <c r="AK93" s="44"/>
      <c r="AL93" s="44"/>
      <c r="AM93" s="44"/>
      <c r="AN93" s="44"/>
      <c r="AO93" s="44"/>
      <c r="AP93" s="44"/>
      <c r="AQ93" s="44"/>
    </row>
    <row r="94" spans="1:43" s="45" customFormat="1" ht="15" customHeight="1" x14ac:dyDescent="0.3">
      <c r="A94" s="65"/>
      <c r="B94" s="65"/>
      <c r="C94" s="65"/>
      <c r="AJ94" s="44"/>
      <c r="AK94" s="44"/>
      <c r="AL94" s="44"/>
      <c r="AM94" s="44"/>
      <c r="AN94" s="44"/>
      <c r="AO94" s="44"/>
      <c r="AP94" s="44"/>
      <c r="AQ94" s="44"/>
    </row>
    <row r="95" spans="1:43" s="45" customFormat="1" ht="15" customHeight="1" x14ac:dyDescent="0.3">
      <c r="A95" s="65"/>
      <c r="B95" s="65"/>
      <c r="C95" s="65"/>
      <c r="AJ95" s="44"/>
      <c r="AK95" s="44"/>
      <c r="AL95" s="44"/>
      <c r="AM95" s="44"/>
      <c r="AN95" s="44"/>
      <c r="AO95" s="44"/>
      <c r="AP95" s="44"/>
      <c r="AQ95" s="44"/>
    </row>
    <row r="96" spans="1:43" s="45" customFormat="1" ht="15" customHeight="1" x14ac:dyDescent="0.3">
      <c r="A96" s="65"/>
      <c r="B96" s="65"/>
      <c r="C96" s="65"/>
      <c r="AJ96" s="44"/>
      <c r="AK96" s="44"/>
      <c r="AL96" s="44"/>
      <c r="AM96" s="44"/>
      <c r="AN96" s="44"/>
      <c r="AO96" s="44"/>
      <c r="AP96" s="44"/>
      <c r="AQ96" s="44"/>
    </row>
    <row r="97" spans="1:43" s="45" customFormat="1" ht="15" customHeight="1" x14ac:dyDescent="0.3">
      <c r="A97" s="65"/>
      <c r="B97" s="65"/>
      <c r="C97" s="65"/>
      <c r="AJ97" s="44"/>
      <c r="AK97" s="44"/>
      <c r="AL97" s="44"/>
      <c r="AM97" s="44"/>
      <c r="AN97" s="44"/>
      <c r="AO97" s="44"/>
      <c r="AP97" s="44"/>
      <c r="AQ97" s="44"/>
    </row>
    <row r="98" spans="1:43" s="45" customFormat="1" ht="15" customHeight="1" x14ac:dyDescent="0.3">
      <c r="A98" s="65"/>
      <c r="B98" s="65"/>
      <c r="C98" s="65"/>
      <c r="AJ98" s="44"/>
      <c r="AK98" s="44"/>
      <c r="AL98" s="44"/>
      <c r="AM98" s="44"/>
      <c r="AN98" s="44"/>
      <c r="AO98" s="44"/>
      <c r="AP98" s="44"/>
      <c r="AQ98" s="44"/>
    </row>
    <row r="99" spans="1:43" s="45" customFormat="1" ht="15" customHeight="1" x14ac:dyDescent="0.3">
      <c r="A99" s="65"/>
      <c r="B99" s="65"/>
      <c r="C99" s="65"/>
      <c r="AJ99" s="44"/>
      <c r="AK99" s="44"/>
      <c r="AL99" s="44"/>
      <c r="AM99" s="44"/>
      <c r="AN99" s="44"/>
      <c r="AO99" s="44"/>
      <c r="AP99" s="44"/>
      <c r="AQ99" s="44"/>
    </row>
    <row r="100" spans="1:43" s="45" customFormat="1" ht="15" customHeight="1" x14ac:dyDescent="0.3">
      <c r="A100" s="65"/>
      <c r="B100" s="65"/>
      <c r="C100" s="65"/>
      <c r="AJ100" s="44"/>
      <c r="AK100" s="44"/>
      <c r="AL100" s="44"/>
      <c r="AM100" s="44"/>
      <c r="AN100" s="44"/>
      <c r="AO100" s="44"/>
      <c r="AP100" s="44"/>
      <c r="AQ100" s="44"/>
    </row>
    <row r="101" spans="1:43" s="45" customFormat="1" ht="15" customHeight="1" x14ac:dyDescent="0.3">
      <c r="A101" s="65"/>
      <c r="B101" s="65"/>
      <c r="C101" s="65"/>
      <c r="AJ101" s="44"/>
      <c r="AK101" s="44"/>
      <c r="AL101" s="44"/>
      <c r="AM101" s="44"/>
      <c r="AN101" s="44"/>
      <c r="AO101" s="44"/>
      <c r="AP101" s="44"/>
      <c r="AQ101" s="44"/>
    </row>
    <row r="102" spans="1:43" s="45" customFormat="1" ht="15" customHeight="1" x14ac:dyDescent="0.3">
      <c r="A102" s="65"/>
      <c r="B102" s="65"/>
      <c r="C102" s="65"/>
      <c r="AJ102" s="44"/>
      <c r="AK102" s="44"/>
      <c r="AL102" s="44"/>
      <c r="AM102" s="44"/>
      <c r="AN102" s="44"/>
      <c r="AO102" s="44"/>
      <c r="AP102" s="44"/>
      <c r="AQ102" s="44"/>
    </row>
    <row r="103" spans="1:43" s="45" customFormat="1" ht="15" customHeight="1" x14ac:dyDescent="0.3">
      <c r="A103" s="65"/>
      <c r="B103" s="65"/>
      <c r="C103" s="65"/>
      <c r="AJ103" s="44"/>
      <c r="AK103" s="44"/>
      <c r="AL103" s="44"/>
      <c r="AM103" s="44"/>
      <c r="AN103" s="44"/>
      <c r="AO103" s="44"/>
      <c r="AP103" s="44"/>
      <c r="AQ103" s="44"/>
    </row>
    <row r="104" spans="1:43" s="45" customFormat="1" ht="15" customHeight="1" x14ac:dyDescent="0.3">
      <c r="A104" s="65"/>
      <c r="B104" s="65"/>
      <c r="C104" s="65"/>
      <c r="AJ104" s="44"/>
      <c r="AK104" s="44"/>
      <c r="AL104" s="44"/>
      <c r="AM104" s="44"/>
      <c r="AN104" s="44"/>
      <c r="AO104" s="44"/>
      <c r="AP104" s="44"/>
      <c r="AQ104" s="44"/>
    </row>
    <row r="105" spans="1:43" s="45" customFormat="1" ht="15" customHeight="1" x14ac:dyDescent="0.3">
      <c r="A105" s="65"/>
      <c r="B105" s="65"/>
      <c r="C105" s="65"/>
      <c r="AJ105" s="44"/>
      <c r="AK105" s="44"/>
      <c r="AL105" s="44"/>
      <c r="AM105" s="44"/>
      <c r="AN105" s="44"/>
      <c r="AO105" s="44"/>
      <c r="AP105" s="44"/>
      <c r="AQ105" s="44"/>
    </row>
    <row r="106" spans="1:43" s="45" customFormat="1" ht="15" customHeight="1" x14ac:dyDescent="0.3">
      <c r="A106" s="65"/>
      <c r="B106" s="65"/>
      <c r="C106" s="65"/>
      <c r="AJ106" s="44"/>
      <c r="AK106" s="44"/>
      <c r="AL106" s="44"/>
      <c r="AM106" s="44"/>
      <c r="AN106" s="44"/>
      <c r="AO106" s="44"/>
      <c r="AP106" s="44"/>
      <c r="AQ106" s="44"/>
    </row>
    <row r="107" spans="1:43" s="45" customFormat="1" ht="15" customHeight="1" x14ac:dyDescent="0.3">
      <c r="A107" s="65"/>
      <c r="B107" s="65"/>
      <c r="C107" s="65"/>
      <c r="AJ107" s="44"/>
      <c r="AK107" s="44"/>
      <c r="AL107" s="44"/>
      <c r="AM107" s="44"/>
      <c r="AN107" s="44"/>
      <c r="AO107" s="44"/>
      <c r="AP107" s="44"/>
      <c r="AQ107" s="44"/>
    </row>
    <row r="108" spans="1:43" s="45" customFormat="1" ht="15" customHeight="1" x14ac:dyDescent="0.3">
      <c r="A108" s="65"/>
      <c r="B108" s="65"/>
      <c r="C108" s="65"/>
      <c r="AJ108" s="44"/>
      <c r="AK108" s="44"/>
      <c r="AL108" s="44"/>
      <c r="AM108" s="44"/>
      <c r="AN108" s="44"/>
      <c r="AO108" s="44"/>
      <c r="AP108" s="44"/>
      <c r="AQ108" s="44"/>
    </row>
    <row r="109" spans="1:43" s="45" customFormat="1" ht="15" customHeight="1" x14ac:dyDescent="0.3">
      <c r="A109" s="65"/>
      <c r="B109" s="65"/>
      <c r="C109" s="65"/>
      <c r="AJ109" s="44"/>
      <c r="AK109" s="44"/>
      <c r="AL109" s="44"/>
      <c r="AM109" s="44"/>
      <c r="AN109" s="44"/>
      <c r="AO109" s="44"/>
      <c r="AP109" s="44"/>
      <c r="AQ109" s="44"/>
    </row>
    <row r="110" spans="1:43" s="45" customFormat="1" ht="15" customHeight="1" x14ac:dyDescent="0.3">
      <c r="A110" s="65"/>
      <c r="B110" s="65"/>
      <c r="C110" s="65"/>
      <c r="AJ110" s="44"/>
      <c r="AK110" s="44"/>
      <c r="AL110" s="44"/>
      <c r="AM110" s="44"/>
      <c r="AN110" s="44"/>
      <c r="AO110" s="44"/>
      <c r="AP110" s="44"/>
      <c r="AQ110" s="44"/>
    </row>
    <row r="111" spans="1:43" s="45" customFormat="1" ht="15" customHeight="1" x14ac:dyDescent="0.3">
      <c r="A111" s="65"/>
      <c r="B111" s="65"/>
      <c r="C111" s="65"/>
      <c r="AJ111" s="44"/>
      <c r="AK111" s="44"/>
      <c r="AL111" s="44"/>
      <c r="AM111" s="44"/>
      <c r="AN111" s="44"/>
      <c r="AO111" s="44"/>
      <c r="AP111" s="44"/>
      <c r="AQ111" s="44"/>
    </row>
    <row r="112" spans="1:43" s="45" customFormat="1" ht="15" customHeight="1" x14ac:dyDescent="0.3">
      <c r="A112" s="65"/>
      <c r="B112" s="65"/>
      <c r="C112" s="65"/>
      <c r="AJ112" s="44"/>
      <c r="AK112" s="44"/>
      <c r="AL112" s="44"/>
      <c r="AM112" s="44"/>
      <c r="AN112" s="44"/>
      <c r="AO112" s="44"/>
      <c r="AP112" s="44"/>
      <c r="AQ112" s="44"/>
    </row>
    <row r="113" spans="1:43" s="45" customFormat="1" ht="15" customHeight="1" x14ac:dyDescent="0.3">
      <c r="A113" s="65"/>
      <c r="B113" s="65"/>
      <c r="C113" s="65"/>
      <c r="AJ113" s="44"/>
      <c r="AK113" s="44"/>
      <c r="AL113" s="44"/>
      <c r="AM113" s="44"/>
      <c r="AN113" s="44"/>
      <c r="AO113" s="44"/>
      <c r="AP113" s="44"/>
      <c r="AQ113" s="44"/>
    </row>
    <row r="114" spans="1:43" s="45" customFormat="1" ht="15" customHeight="1" x14ac:dyDescent="0.3">
      <c r="A114" s="65"/>
      <c r="B114" s="65"/>
      <c r="C114" s="65"/>
      <c r="AJ114" s="44"/>
      <c r="AK114" s="44"/>
      <c r="AL114" s="44"/>
      <c r="AM114" s="44"/>
      <c r="AN114" s="44"/>
      <c r="AO114" s="44"/>
      <c r="AP114" s="44"/>
      <c r="AQ114" s="44"/>
    </row>
    <row r="115" spans="1:43" s="45" customFormat="1" ht="15" customHeight="1" x14ac:dyDescent="0.3">
      <c r="A115" s="65"/>
      <c r="B115" s="65"/>
      <c r="C115" s="65"/>
      <c r="AJ115" s="44"/>
      <c r="AK115" s="44"/>
      <c r="AL115" s="44"/>
      <c r="AM115" s="44"/>
      <c r="AN115" s="44"/>
      <c r="AO115" s="44"/>
      <c r="AP115" s="44"/>
      <c r="AQ115" s="44"/>
    </row>
    <row r="116" spans="1:43" s="45" customFormat="1" ht="15" customHeight="1" x14ac:dyDescent="0.3">
      <c r="A116" s="65"/>
      <c r="B116" s="65"/>
      <c r="C116" s="65"/>
      <c r="AJ116" s="44"/>
      <c r="AK116" s="44"/>
      <c r="AL116" s="44"/>
      <c r="AM116" s="44"/>
      <c r="AN116" s="44"/>
      <c r="AO116" s="44"/>
      <c r="AP116" s="44"/>
      <c r="AQ116" s="44"/>
    </row>
    <row r="117" spans="1:43" s="45" customFormat="1" ht="15" customHeight="1" x14ac:dyDescent="0.3">
      <c r="A117" s="65"/>
      <c r="B117" s="65"/>
      <c r="C117" s="65"/>
      <c r="AJ117" s="44"/>
      <c r="AK117" s="44"/>
      <c r="AL117" s="44"/>
      <c r="AM117" s="44"/>
      <c r="AN117" s="44"/>
      <c r="AO117" s="44"/>
      <c r="AP117" s="44"/>
      <c r="AQ117" s="44"/>
    </row>
    <row r="118" spans="1:43" s="45" customFormat="1" ht="15" customHeight="1" x14ac:dyDescent="0.3">
      <c r="A118" s="65"/>
      <c r="B118" s="65"/>
      <c r="C118" s="65"/>
      <c r="AJ118" s="44"/>
      <c r="AK118" s="44"/>
      <c r="AL118" s="44"/>
      <c r="AM118" s="44"/>
      <c r="AN118" s="44"/>
      <c r="AO118" s="44"/>
      <c r="AP118" s="44"/>
      <c r="AQ118" s="44"/>
    </row>
    <row r="119" spans="1:43" s="45" customFormat="1" ht="15" customHeight="1" x14ac:dyDescent="0.3">
      <c r="A119" s="65"/>
      <c r="B119" s="65"/>
      <c r="C119" s="65"/>
      <c r="AJ119" s="44"/>
      <c r="AK119" s="44"/>
      <c r="AL119" s="44"/>
      <c r="AM119" s="44"/>
      <c r="AN119" s="44"/>
      <c r="AO119" s="44"/>
      <c r="AP119" s="44"/>
      <c r="AQ119" s="44"/>
    </row>
    <row r="120" spans="1:43" s="45" customFormat="1" ht="15" customHeight="1" x14ac:dyDescent="0.3">
      <c r="A120" s="65"/>
      <c r="B120" s="65"/>
      <c r="C120" s="65"/>
      <c r="AJ120" s="44"/>
      <c r="AK120" s="44"/>
      <c r="AL120" s="44"/>
      <c r="AM120" s="44"/>
      <c r="AN120" s="44"/>
      <c r="AO120" s="44"/>
      <c r="AP120" s="44"/>
      <c r="AQ120" s="44"/>
    </row>
    <row r="121" spans="1:43" s="45" customFormat="1" x14ac:dyDescent="0.3">
      <c r="A121" s="65"/>
      <c r="B121" s="65"/>
      <c r="C121" s="65"/>
      <c r="AJ121" s="44"/>
      <c r="AK121" s="44"/>
      <c r="AL121" s="44"/>
      <c r="AM121" s="44"/>
      <c r="AN121" s="44"/>
      <c r="AO121" s="44"/>
      <c r="AP121" s="44"/>
      <c r="AQ121" s="44"/>
    </row>
    <row r="122" spans="1:43" s="45" customFormat="1" x14ac:dyDescent="0.3">
      <c r="A122" s="65"/>
      <c r="B122" s="65"/>
      <c r="C122" s="65"/>
      <c r="AJ122" s="44"/>
      <c r="AK122" s="44"/>
      <c r="AL122" s="44"/>
      <c r="AM122" s="44"/>
      <c r="AN122" s="44"/>
      <c r="AO122" s="44"/>
      <c r="AP122" s="44"/>
      <c r="AQ122" s="44"/>
    </row>
    <row r="123" spans="1:43" s="45" customFormat="1" x14ac:dyDescent="0.3">
      <c r="A123" s="65"/>
      <c r="B123" s="65"/>
      <c r="C123" s="65"/>
      <c r="AJ123" s="44"/>
      <c r="AK123" s="44"/>
      <c r="AL123" s="44"/>
      <c r="AM123" s="44"/>
      <c r="AN123" s="44"/>
      <c r="AO123" s="44"/>
      <c r="AP123" s="44"/>
      <c r="AQ123" s="44"/>
    </row>
    <row r="124" spans="1:43" s="45" customFormat="1" x14ac:dyDescent="0.3">
      <c r="A124" s="65"/>
      <c r="B124" s="65"/>
      <c r="C124" s="65"/>
      <c r="AJ124" s="44"/>
      <c r="AK124" s="44"/>
      <c r="AL124" s="44"/>
      <c r="AM124" s="44"/>
      <c r="AN124" s="44"/>
      <c r="AO124" s="44"/>
      <c r="AP124" s="44"/>
      <c r="AQ124" s="44"/>
    </row>
    <row r="125" spans="1:43" s="45" customFormat="1" x14ac:dyDescent="0.3">
      <c r="A125" s="65"/>
      <c r="B125" s="65"/>
      <c r="C125" s="65"/>
      <c r="AJ125" s="44"/>
      <c r="AK125" s="44"/>
      <c r="AL125" s="44"/>
      <c r="AM125" s="44"/>
      <c r="AN125" s="44"/>
      <c r="AO125" s="44"/>
      <c r="AP125" s="44"/>
      <c r="AQ125" s="44"/>
    </row>
    <row r="126" spans="1:43" s="45" customFormat="1" x14ac:dyDescent="0.3">
      <c r="A126" s="65"/>
      <c r="B126" s="65"/>
      <c r="C126" s="65"/>
      <c r="AJ126" s="44"/>
      <c r="AK126" s="44"/>
      <c r="AL126" s="44"/>
      <c r="AM126" s="44"/>
      <c r="AN126" s="44"/>
      <c r="AO126" s="44"/>
      <c r="AP126" s="44"/>
      <c r="AQ126" s="44"/>
    </row>
    <row r="127" spans="1:43" s="45" customFormat="1" x14ac:dyDescent="0.3">
      <c r="A127" s="65"/>
      <c r="B127" s="65"/>
      <c r="C127" s="65"/>
      <c r="AJ127" s="44"/>
      <c r="AK127" s="44"/>
      <c r="AL127" s="44"/>
      <c r="AM127" s="44"/>
      <c r="AN127" s="44"/>
      <c r="AO127" s="44"/>
      <c r="AP127" s="44"/>
      <c r="AQ127" s="44"/>
    </row>
    <row r="128" spans="1:43" s="45" customFormat="1" x14ac:dyDescent="0.3">
      <c r="A128" s="65"/>
      <c r="B128" s="65"/>
      <c r="C128" s="65"/>
      <c r="AJ128" s="44"/>
      <c r="AK128" s="44"/>
      <c r="AL128" s="44"/>
      <c r="AM128" s="44"/>
      <c r="AN128" s="44"/>
      <c r="AO128" s="44"/>
      <c r="AP128" s="44"/>
      <c r="AQ128" s="44"/>
    </row>
    <row r="129" spans="1:43" s="45" customFormat="1" x14ac:dyDescent="0.3">
      <c r="A129" s="65"/>
      <c r="B129" s="65"/>
      <c r="C129" s="65"/>
      <c r="AJ129" s="44"/>
      <c r="AK129" s="44"/>
      <c r="AL129" s="44"/>
      <c r="AM129" s="44"/>
      <c r="AN129" s="44"/>
      <c r="AO129" s="44"/>
      <c r="AP129" s="44"/>
      <c r="AQ129" s="44"/>
    </row>
    <row r="130" spans="1:43" s="45" customFormat="1" x14ac:dyDescent="0.3">
      <c r="A130" s="65"/>
      <c r="B130" s="65"/>
      <c r="C130" s="65"/>
      <c r="AJ130" s="44"/>
      <c r="AK130" s="44"/>
      <c r="AL130" s="44"/>
      <c r="AM130" s="44"/>
      <c r="AN130" s="44"/>
      <c r="AO130" s="44"/>
      <c r="AP130" s="44"/>
      <c r="AQ130" s="44"/>
    </row>
    <row r="131" spans="1:43" s="45" customFormat="1" x14ac:dyDescent="0.3">
      <c r="A131" s="65"/>
      <c r="B131" s="65"/>
      <c r="C131" s="65"/>
      <c r="AJ131" s="44"/>
      <c r="AK131" s="44"/>
      <c r="AL131" s="44"/>
      <c r="AM131" s="44"/>
      <c r="AN131" s="44"/>
      <c r="AO131" s="44"/>
      <c r="AP131" s="44"/>
      <c r="AQ131" s="44"/>
    </row>
    <row r="132" spans="1:43" s="45" customFormat="1" x14ac:dyDescent="0.3">
      <c r="A132" s="65"/>
      <c r="B132" s="65"/>
      <c r="C132" s="65"/>
      <c r="AJ132" s="44"/>
      <c r="AK132" s="44"/>
      <c r="AL132" s="44"/>
      <c r="AM132" s="44"/>
      <c r="AN132" s="44"/>
      <c r="AO132" s="44"/>
      <c r="AP132" s="44"/>
      <c r="AQ132" s="44"/>
    </row>
    <row r="133" spans="1:43" s="45" customFormat="1" x14ac:dyDescent="0.3">
      <c r="A133" s="65"/>
      <c r="B133" s="65"/>
      <c r="C133" s="65"/>
      <c r="AJ133" s="44"/>
      <c r="AK133" s="44"/>
      <c r="AL133" s="44"/>
      <c r="AM133" s="44"/>
      <c r="AN133" s="44"/>
      <c r="AO133" s="44"/>
      <c r="AP133" s="44"/>
      <c r="AQ133" s="44"/>
    </row>
    <row r="134" spans="1:43" s="45" customFormat="1" x14ac:dyDescent="0.3">
      <c r="A134" s="65"/>
      <c r="B134" s="65"/>
      <c r="C134" s="65"/>
      <c r="AJ134" s="44"/>
      <c r="AK134" s="44"/>
      <c r="AL134" s="44"/>
      <c r="AM134" s="44"/>
      <c r="AN134" s="44"/>
      <c r="AO134" s="44"/>
      <c r="AP134" s="44"/>
      <c r="AQ134" s="44"/>
    </row>
    <row r="135" spans="1:43" s="45" customFormat="1" x14ac:dyDescent="0.3">
      <c r="A135" s="65"/>
      <c r="B135" s="65"/>
      <c r="C135" s="65"/>
      <c r="AJ135" s="44"/>
      <c r="AK135" s="44"/>
      <c r="AL135" s="44"/>
      <c r="AM135" s="44"/>
      <c r="AN135" s="44"/>
      <c r="AO135" s="44"/>
      <c r="AP135" s="44"/>
      <c r="AQ135" s="44"/>
    </row>
    <row r="136" spans="1:43" s="45" customFormat="1" x14ac:dyDescent="0.3">
      <c r="A136" s="65"/>
      <c r="B136" s="65"/>
      <c r="C136" s="65"/>
      <c r="AJ136" s="44"/>
      <c r="AK136" s="44"/>
      <c r="AL136" s="44"/>
      <c r="AM136" s="44"/>
      <c r="AN136" s="44"/>
      <c r="AO136" s="44"/>
      <c r="AP136" s="44"/>
      <c r="AQ136" s="44"/>
    </row>
    <row r="137" spans="1:43" s="45" customFormat="1" x14ac:dyDescent="0.3">
      <c r="A137" s="65"/>
      <c r="B137" s="65"/>
      <c r="C137" s="65"/>
      <c r="AJ137" s="44"/>
      <c r="AK137" s="44"/>
      <c r="AL137" s="44"/>
      <c r="AM137" s="44"/>
      <c r="AN137" s="44"/>
      <c r="AO137" s="44"/>
      <c r="AP137" s="44"/>
      <c r="AQ137" s="44"/>
    </row>
    <row r="138" spans="1:43" s="45" customFormat="1" x14ac:dyDescent="0.3">
      <c r="A138" s="65"/>
      <c r="B138" s="65"/>
      <c r="C138" s="65"/>
      <c r="AJ138" s="44"/>
      <c r="AK138" s="44"/>
      <c r="AL138" s="44"/>
      <c r="AM138" s="44"/>
      <c r="AN138" s="44"/>
      <c r="AO138" s="44"/>
      <c r="AP138" s="44"/>
      <c r="AQ138" s="44"/>
    </row>
    <row r="139" spans="1:43" s="45" customFormat="1" x14ac:dyDescent="0.3">
      <c r="A139" s="65"/>
      <c r="B139" s="65"/>
      <c r="C139" s="65"/>
      <c r="AJ139" s="44"/>
      <c r="AK139" s="44"/>
      <c r="AL139" s="44"/>
      <c r="AM139" s="44"/>
      <c r="AN139" s="44"/>
      <c r="AO139" s="44"/>
      <c r="AP139" s="44"/>
      <c r="AQ139" s="44"/>
    </row>
    <row r="140" spans="1:43" s="45" customFormat="1" x14ac:dyDescent="0.3">
      <c r="A140" s="65"/>
      <c r="B140" s="65"/>
      <c r="C140" s="65"/>
      <c r="AJ140" s="44"/>
      <c r="AK140" s="44"/>
      <c r="AL140" s="44"/>
      <c r="AM140" s="44"/>
      <c r="AN140" s="44"/>
      <c r="AO140" s="44"/>
      <c r="AP140" s="44"/>
      <c r="AQ140" s="44"/>
    </row>
    <row r="141" spans="1:43" s="45" customFormat="1" x14ac:dyDescent="0.3">
      <c r="A141" s="65"/>
      <c r="B141" s="65"/>
      <c r="C141" s="65"/>
      <c r="AJ141" s="44"/>
      <c r="AK141" s="44"/>
      <c r="AL141" s="44"/>
      <c r="AM141" s="44"/>
      <c r="AN141" s="44"/>
      <c r="AO141" s="44"/>
      <c r="AP141" s="44"/>
      <c r="AQ141" s="44"/>
    </row>
    <row r="142" spans="1:43" s="45" customFormat="1" x14ac:dyDescent="0.3">
      <c r="A142" s="65"/>
      <c r="B142" s="65"/>
      <c r="C142" s="65"/>
      <c r="AJ142" s="44"/>
      <c r="AK142" s="44"/>
      <c r="AL142" s="44"/>
      <c r="AM142" s="44"/>
      <c r="AN142" s="44"/>
      <c r="AO142" s="44"/>
      <c r="AP142" s="44"/>
      <c r="AQ142" s="44"/>
    </row>
    <row r="143" spans="1:43" s="45" customFormat="1" x14ac:dyDescent="0.3">
      <c r="A143" s="65"/>
      <c r="B143" s="65"/>
      <c r="C143" s="65"/>
      <c r="AJ143" s="44"/>
      <c r="AK143" s="44"/>
      <c r="AL143" s="44"/>
      <c r="AM143" s="44"/>
      <c r="AN143" s="44"/>
      <c r="AO143" s="44"/>
      <c r="AP143" s="44"/>
      <c r="AQ143" s="44"/>
    </row>
    <row r="144" spans="1:43" s="45" customFormat="1" x14ac:dyDescent="0.3">
      <c r="A144" s="65"/>
      <c r="B144" s="65"/>
      <c r="C144" s="65"/>
      <c r="AJ144" s="44"/>
      <c r="AK144" s="44"/>
      <c r="AL144" s="44"/>
      <c r="AM144" s="44"/>
      <c r="AN144" s="44"/>
      <c r="AO144" s="44"/>
      <c r="AP144" s="44"/>
      <c r="AQ144" s="44"/>
    </row>
    <row r="145" spans="1:43" s="45" customFormat="1" x14ac:dyDescent="0.3">
      <c r="A145" s="65"/>
      <c r="B145" s="65"/>
      <c r="C145" s="65"/>
      <c r="AJ145" s="44"/>
      <c r="AK145" s="44"/>
      <c r="AL145" s="44"/>
      <c r="AM145" s="44"/>
      <c r="AN145" s="44"/>
      <c r="AO145" s="44"/>
      <c r="AP145" s="44"/>
      <c r="AQ145" s="44"/>
    </row>
    <row r="146" spans="1:43" s="45" customFormat="1" x14ac:dyDescent="0.3">
      <c r="A146" s="65"/>
      <c r="B146" s="65"/>
      <c r="C146" s="65"/>
      <c r="AJ146" s="44"/>
      <c r="AK146" s="44"/>
      <c r="AL146" s="44"/>
      <c r="AM146" s="44"/>
      <c r="AN146" s="44"/>
      <c r="AO146" s="44"/>
      <c r="AP146" s="44"/>
      <c r="AQ146" s="44"/>
    </row>
    <row r="147" spans="1:43" s="45" customFormat="1" x14ac:dyDescent="0.3">
      <c r="A147" s="65"/>
      <c r="B147" s="65"/>
      <c r="C147" s="65"/>
      <c r="AJ147" s="44"/>
      <c r="AK147" s="44"/>
      <c r="AL147" s="44"/>
      <c r="AM147" s="44"/>
      <c r="AN147" s="44"/>
      <c r="AO147" s="44"/>
      <c r="AP147" s="44"/>
      <c r="AQ147" s="44"/>
    </row>
    <row r="148" spans="1:43" s="45" customFormat="1" x14ac:dyDescent="0.3">
      <c r="A148" s="65"/>
      <c r="B148" s="65"/>
      <c r="C148" s="65"/>
      <c r="AJ148" s="44"/>
      <c r="AK148" s="44"/>
      <c r="AL148" s="44"/>
      <c r="AM148" s="44"/>
      <c r="AN148" s="44"/>
      <c r="AO148" s="44"/>
      <c r="AP148" s="44"/>
      <c r="AQ148" s="44"/>
    </row>
    <row r="149" spans="1:43" s="45" customFormat="1" x14ac:dyDescent="0.3">
      <c r="A149" s="65"/>
      <c r="B149" s="65"/>
      <c r="C149" s="65"/>
      <c r="AJ149" s="44"/>
      <c r="AK149" s="44"/>
      <c r="AL149" s="44"/>
      <c r="AM149" s="44"/>
      <c r="AN149" s="44"/>
      <c r="AO149" s="44"/>
      <c r="AP149" s="44"/>
      <c r="AQ149" s="44"/>
    </row>
    <row r="150" spans="1:43" s="45" customFormat="1" x14ac:dyDescent="0.3">
      <c r="A150" s="65"/>
      <c r="B150" s="65"/>
      <c r="C150" s="65"/>
      <c r="AJ150" s="44"/>
      <c r="AK150" s="44"/>
      <c r="AL150" s="44"/>
      <c r="AM150" s="44"/>
      <c r="AN150" s="44"/>
      <c r="AO150" s="44"/>
      <c r="AP150" s="44"/>
      <c r="AQ150" s="44"/>
    </row>
    <row r="151" spans="1:43" s="45" customFormat="1" x14ac:dyDescent="0.3">
      <c r="A151" s="65"/>
      <c r="B151" s="65"/>
      <c r="C151" s="65"/>
      <c r="AJ151" s="44"/>
      <c r="AK151" s="44"/>
      <c r="AL151" s="44"/>
      <c r="AM151" s="44"/>
      <c r="AN151" s="44"/>
      <c r="AO151" s="44"/>
      <c r="AP151" s="44"/>
      <c r="AQ151" s="44"/>
    </row>
    <row r="152" spans="1:43" s="45" customFormat="1" x14ac:dyDescent="0.3">
      <c r="A152" s="65"/>
      <c r="B152" s="65"/>
      <c r="C152" s="65"/>
      <c r="AJ152" s="44"/>
      <c r="AK152" s="44"/>
      <c r="AL152" s="44"/>
      <c r="AM152" s="44"/>
      <c r="AN152" s="44"/>
      <c r="AO152" s="44"/>
      <c r="AP152" s="44"/>
      <c r="AQ152" s="44"/>
    </row>
    <row r="153" spans="1:43" s="45" customFormat="1" x14ac:dyDescent="0.3">
      <c r="A153" s="65"/>
      <c r="B153" s="65"/>
      <c r="C153" s="65"/>
      <c r="AJ153" s="44"/>
      <c r="AK153" s="44"/>
      <c r="AL153" s="44"/>
      <c r="AM153" s="44"/>
      <c r="AN153" s="44"/>
      <c r="AO153" s="44"/>
      <c r="AP153" s="44"/>
      <c r="AQ153" s="44"/>
    </row>
    <row r="154" spans="1:43" s="45" customFormat="1" x14ac:dyDescent="0.3">
      <c r="A154" s="65"/>
      <c r="B154" s="65"/>
      <c r="C154" s="65"/>
      <c r="AJ154" s="44"/>
      <c r="AK154" s="44"/>
      <c r="AL154" s="44"/>
      <c r="AM154" s="44"/>
      <c r="AN154" s="44"/>
      <c r="AO154" s="44"/>
      <c r="AP154" s="44"/>
      <c r="AQ154" s="44"/>
    </row>
    <row r="155" spans="1:43" s="45" customFormat="1" x14ac:dyDescent="0.3">
      <c r="A155" s="65"/>
      <c r="B155" s="65"/>
      <c r="C155" s="65"/>
      <c r="AJ155" s="44"/>
      <c r="AK155" s="44"/>
      <c r="AL155" s="44"/>
      <c r="AM155" s="44"/>
      <c r="AN155" s="44"/>
      <c r="AO155" s="44"/>
      <c r="AP155" s="44"/>
      <c r="AQ155" s="44"/>
    </row>
    <row r="156" spans="1:43" s="45" customFormat="1" x14ac:dyDescent="0.3">
      <c r="A156" s="65"/>
      <c r="B156" s="65"/>
      <c r="C156" s="65"/>
      <c r="AJ156" s="44"/>
      <c r="AK156" s="44"/>
      <c r="AL156" s="44"/>
      <c r="AM156" s="44"/>
      <c r="AN156" s="44"/>
      <c r="AO156" s="44"/>
      <c r="AP156" s="44"/>
      <c r="AQ156" s="44"/>
    </row>
    <row r="157" spans="1:43" s="45" customFormat="1" x14ac:dyDescent="0.3">
      <c r="A157" s="65"/>
      <c r="B157" s="65"/>
      <c r="C157" s="65"/>
      <c r="AJ157" s="44"/>
      <c r="AK157" s="44"/>
      <c r="AL157" s="44"/>
      <c r="AM157" s="44"/>
      <c r="AN157" s="44"/>
      <c r="AO157" s="44"/>
      <c r="AP157" s="44"/>
      <c r="AQ157" s="44"/>
    </row>
    <row r="158" spans="1:43" s="45" customFormat="1" x14ac:dyDescent="0.3">
      <c r="A158" s="65"/>
      <c r="B158" s="65"/>
      <c r="C158" s="65"/>
      <c r="AJ158" s="44"/>
      <c r="AK158" s="44"/>
      <c r="AL158" s="44"/>
      <c r="AM158" s="44"/>
      <c r="AN158" s="44"/>
      <c r="AO158" s="44"/>
      <c r="AP158" s="44"/>
      <c r="AQ158" s="44"/>
    </row>
    <row r="159" spans="1:43" s="45" customFormat="1" x14ac:dyDescent="0.3">
      <c r="A159" s="65"/>
      <c r="B159" s="65"/>
      <c r="C159" s="65"/>
      <c r="AJ159" s="44"/>
      <c r="AK159" s="44"/>
      <c r="AL159" s="44"/>
      <c r="AM159" s="44"/>
      <c r="AN159" s="44"/>
      <c r="AO159" s="44"/>
      <c r="AP159" s="44"/>
      <c r="AQ159" s="44"/>
    </row>
    <row r="160" spans="1:43" s="45" customFormat="1" x14ac:dyDescent="0.3">
      <c r="A160" s="65"/>
      <c r="B160" s="65"/>
      <c r="C160" s="65"/>
      <c r="AJ160" s="44"/>
      <c r="AK160" s="44"/>
      <c r="AL160" s="44"/>
      <c r="AM160" s="44"/>
      <c r="AN160" s="44"/>
      <c r="AO160" s="44"/>
      <c r="AP160" s="44"/>
      <c r="AQ160" s="44"/>
    </row>
    <row r="161" spans="1:43" s="45" customFormat="1" x14ac:dyDescent="0.3">
      <c r="A161" s="65"/>
      <c r="B161" s="65"/>
      <c r="C161" s="65"/>
      <c r="AJ161" s="44"/>
      <c r="AK161" s="44"/>
      <c r="AL161" s="44"/>
      <c r="AM161" s="44"/>
      <c r="AN161" s="44"/>
      <c r="AO161" s="44"/>
      <c r="AP161" s="44"/>
      <c r="AQ161" s="44"/>
    </row>
    <row r="162" spans="1:43" s="45" customFormat="1" x14ac:dyDescent="0.3">
      <c r="A162" s="65"/>
      <c r="B162" s="65"/>
      <c r="C162" s="65"/>
      <c r="AJ162" s="44"/>
      <c r="AK162" s="44"/>
      <c r="AL162" s="44"/>
      <c r="AM162" s="44"/>
      <c r="AN162" s="44"/>
      <c r="AO162" s="44"/>
      <c r="AP162" s="44"/>
      <c r="AQ162" s="44"/>
    </row>
    <row r="163" spans="1:43" s="45" customFormat="1" x14ac:dyDescent="0.3">
      <c r="A163" s="65"/>
      <c r="B163" s="65"/>
      <c r="C163" s="65"/>
      <c r="AJ163" s="44"/>
      <c r="AK163" s="44"/>
      <c r="AL163" s="44"/>
      <c r="AM163" s="44"/>
      <c r="AN163" s="44"/>
      <c r="AO163" s="44"/>
      <c r="AP163" s="44"/>
      <c r="AQ163" s="44"/>
    </row>
    <row r="164" spans="1:43" s="45" customFormat="1" x14ac:dyDescent="0.3">
      <c r="A164" s="65"/>
      <c r="B164" s="65"/>
      <c r="C164" s="65"/>
      <c r="AJ164" s="44"/>
      <c r="AK164" s="44"/>
      <c r="AL164" s="44"/>
      <c r="AM164" s="44"/>
      <c r="AN164" s="44"/>
      <c r="AO164" s="44"/>
      <c r="AP164" s="44"/>
      <c r="AQ164" s="44"/>
    </row>
    <row r="165" spans="1:43" s="45" customFormat="1" x14ac:dyDescent="0.3">
      <c r="A165" s="65"/>
      <c r="B165" s="65"/>
      <c r="C165" s="65"/>
      <c r="AJ165" s="44"/>
      <c r="AK165" s="44"/>
      <c r="AL165" s="44"/>
      <c r="AM165" s="44"/>
      <c r="AN165" s="44"/>
      <c r="AO165" s="44"/>
      <c r="AP165" s="44"/>
      <c r="AQ165" s="44"/>
    </row>
    <row r="166" spans="1:43" s="45" customFormat="1" x14ac:dyDescent="0.3">
      <c r="A166" s="65"/>
      <c r="B166" s="65"/>
      <c r="C166" s="65"/>
      <c r="AJ166" s="44"/>
      <c r="AK166" s="44"/>
      <c r="AL166" s="44"/>
      <c r="AM166" s="44"/>
      <c r="AN166" s="44"/>
      <c r="AO166" s="44"/>
      <c r="AP166" s="44"/>
      <c r="AQ166" s="44"/>
    </row>
    <row r="167" spans="1:43" s="45" customFormat="1" x14ac:dyDescent="0.3">
      <c r="A167" s="65"/>
      <c r="B167" s="65"/>
      <c r="C167" s="65"/>
      <c r="AJ167" s="44"/>
      <c r="AK167" s="44"/>
      <c r="AL167" s="44"/>
      <c r="AM167" s="44"/>
      <c r="AN167" s="44"/>
      <c r="AO167" s="44"/>
      <c r="AP167" s="44"/>
      <c r="AQ167" s="44"/>
    </row>
    <row r="168" spans="1:43" s="45" customFormat="1" x14ac:dyDescent="0.3">
      <c r="A168" s="65"/>
      <c r="B168" s="65"/>
      <c r="C168" s="65"/>
      <c r="AJ168" s="44"/>
      <c r="AK168" s="44"/>
      <c r="AL168" s="44"/>
      <c r="AM168" s="44"/>
      <c r="AN168" s="44"/>
      <c r="AO168" s="44"/>
      <c r="AP168" s="44"/>
      <c r="AQ168" s="44"/>
    </row>
    <row r="169" spans="1:43" s="45" customFormat="1" x14ac:dyDescent="0.3">
      <c r="A169" s="65"/>
      <c r="B169" s="65"/>
      <c r="C169" s="65"/>
      <c r="AJ169" s="44"/>
      <c r="AK169" s="44"/>
      <c r="AL169" s="44"/>
      <c r="AM169" s="44"/>
      <c r="AN169" s="44"/>
      <c r="AO169" s="44"/>
      <c r="AP169" s="44"/>
      <c r="AQ169" s="44"/>
    </row>
    <row r="170" spans="1:43" s="45" customFormat="1" x14ac:dyDescent="0.3">
      <c r="A170" s="65"/>
      <c r="B170" s="65"/>
      <c r="C170" s="65"/>
      <c r="AJ170" s="44"/>
      <c r="AK170" s="44"/>
      <c r="AL170" s="44"/>
      <c r="AM170" s="44"/>
      <c r="AN170" s="44"/>
      <c r="AO170" s="44"/>
      <c r="AP170" s="44"/>
      <c r="AQ170" s="44"/>
    </row>
    <row r="171" spans="1:43" s="45" customFormat="1" x14ac:dyDescent="0.3">
      <c r="A171" s="65"/>
      <c r="B171" s="65"/>
      <c r="C171" s="65"/>
      <c r="AJ171" s="44"/>
      <c r="AK171" s="44"/>
      <c r="AL171" s="44"/>
      <c r="AM171" s="44"/>
      <c r="AN171" s="44"/>
      <c r="AO171" s="44"/>
      <c r="AP171" s="44"/>
      <c r="AQ171" s="44"/>
    </row>
    <row r="172" spans="1:43" s="45" customFormat="1" x14ac:dyDescent="0.3">
      <c r="A172" s="65"/>
      <c r="B172" s="65"/>
      <c r="C172" s="65"/>
      <c r="AJ172" s="44"/>
      <c r="AK172" s="44"/>
      <c r="AL172" s="44"/>
      <c r="AM172" s="44"/>
      <c r="AN172" s="44"/>
      <c r="AO172" s="44"/>
      <c r="AP172" s="44"/>
      <c r="AQ172" s="44"/>
    </row>
    <row r="173" spans="1:43" s="45" customFormat="1" x14ac:dyDescent="0.3">
      <c r="A173" s="65"/>
      <c r="B173" s="65"/>
      <c r="C173" s="65"/>
      <c r="AJ173" s="44"/>
      <c r="AK173" s="44"/>
      <c r="AL173" s="44"/>
      <c r="AM173" s="44"/>
      <c r="AN173" s="44"/>
      <c r="AO173" s="44"/>
      <c r="AP173" s="44"/>
      <c r="AQ173" s="44"/>
    </row>
    <row r="174" spans="1:43" s="45" customFormat="1" x14ac:dyDescent="0.3">
      <c r="A174" s="65"/>
      <c r="B174" s="65"/>
      <c r="C174" s="65"/>
      <c r="AJ174" s="44"/>
      <c r="AK174" s="44"/>
      <c r="AL174" s="44"/>
      <c r="AM174" s="44"/>
      <c r="AN174" s="44"/>
      <c r="AO174" s="44"/>
      <c r="AP174" s="44"/>
      <c r="AQ174" s="44"/>
    </row>
    <row r="175" spans="1:43" s="45" customFormat="1" x14ac:dyDescent="0.3">
      <c r="A175" s="65"/>
      <c r="B175" s="65"/>
      <c r="C175" s="65"/>
      <c r="AJ175" s="44"/>
      <c r="AK175" s="44"/>
      <c r="AL175" s="44"/>
      <c r="AM175" s="44"/>
      <c r="AN175" s="44"/>
      <c r="AO175" s="44"/>
      <c r="AP175" s="44"/>
      <c r="AQ175" s="44"/>
    </row>
    <row r="176" spans="1:43" s="45" customFormat="1" x14ac:dyDescent="0.3">
      <c r="A176" s="65"/>
      <c r="B176" s="65"/>
      <c r="C176" s="65"/>
      <c r="AJ176" s="44"/>
      <c r="AK176" s="44"/>
      <c r="AL176" s="44"/>
      <c r="AM176" s="44"/>
      <c r="AN176" s="44"/>
      <c r="AO176" s="44"/>
      <c r="AP176" s="44"/>
      <c r="AQ176" s="44"/>
    </row>
    <row r="177" spans="1:43" s="45" customFormat="1" x14ac:dyDescent="0.3">
      <c r="A177" s="65"/>
      <c r="B177" s="65"/>
      <c r="C177" s="65"/>
      <c r="AJ177" s="44"/>
      <c r="AK177" s="44"/>
      <c r="AL177" s="44"/>
      <c r="AM177" s="44"/>
      <c r="AN177" s="44"/>
      <c r="AO177" s="44"/>
      <c r="AP177" s="44"/>
      <c r="AQ177" s="44"/>
    </row>
    <row r="178" spans="1:43" s="45" customFormat="1" x14ac:dyDescent="0.3">
      <c r="A178" s="65"/>
      <c r="B178" s="65"/>
      <c r="C178" s="65"/>
      <c r="AJ178" s="44"/>
      <c r="AK178" s="44"/>
      <c r="AL178" s="44"/>
      <c r="AM178" s="44"/>
      <c r="AN178" s="44"/>
      <c r="AO178" s="44"/>
      <c r="AP178" s="44"/>
      <c r="AQ178" s="44"/>
    </row>
    <row r="179" spans="1:43" s="45" customFormat="1" x14ac:dyDescent="0.3">
      <c r="A179" s="65"/>
      <c r="B179" s="65"/>
      <c r="C179" s="65"/>
      <c r="AJ179" s="44"/>
      <c r="AK179" s="44"/>
      <c r="AL179" s="44"/>
      <c r="AM179" s="44"/>
      <c r="AN179" s="44"/>
      <c r="AO179" s="44"/>
      <c r="AP179" s="44"/>
      <c r="AQ179" s="44"/>
    </row>
    <row r="180" spans="1:43" s="45" customFormat="1" x14ac:dyDescent="0.3">
      <c r="A180" s="65"/>
      <c r="B180" s="65"/>
      <c r="C180" s="65"/>
      <c r="AJ180" s="44"/>
      <c r="AK180" s="44"/>
      <c r="AL180" s="44"/>
      <c r="AM180" s="44"/>
      <c r="AN180" s="44"/>
      <c r="AO180" s="44"/>
      <c r="AP180" s="44"/>
      <c r="AQ180" s="44"/>
    </row>
    <row r="181" spans="1:43" s="45" customFormat="1" x14ac:dyDescent="0.3">
      <c r="A181" s="65"/>
      <c r="B181" s="65"/>
      <c r="C181" s="65"/>
      <c r="AJ181" s="44"/>
      <c r="AK181" s="44"/>
      <c r="AL181" s="44"/>
      <c r="AM181" s="44"/>
      <c r="AN181" s="44"/>
      <c r="AO181" s="44"/>
      <c r="AP181" s="44"/>
      <c r="AQ181" s="44"/>
    </row>
    <row r="182" spans="1:43" s="45" customFormat="1" x14ac:dyDescent="0.3">
      <c r="A182" s="65"/>
      <c r="B182" s="65"/>
      <c r="C182" s="65"/>
      <c r="AJ182" s="44"/>
      <c r="AK182" s="44"/>
      <c r="AL182" s="44"/>
      <c r="AM182" s="44"/>
      <c r="AN182" s="44"/>
      <c r="AO182" s="44"/>
      <c r="AP182" s="44"/>
      <c r="AQ182" s="44"/>
    </row>
    <row r="183" spans="1:43" s="45" customFormat="1" x14ac:dyDescent="0.3">
      <c r="A183" s="65"/>
      <c r="B183" s="65"/>
      <c r="C183" s="65"/>
      <c r="AJ183" s="44"/>
      <c r="AK183" s="44"/>
      <c r="AL183" s="44"/>
      <c r="AM183" s="44"/>
      <c r="AN183" s="44"/>
      <c r="AO183" s="44"/>
      <c r="AP183" s="44"/>
      <c r="AQ183" s="44"/>
    </row>
    <row r="184" spans="1:43" s="45" customFormat="1" x14ac:dyDescent="0.3">
      <c r="A184" s="65"/>
      <c r="B184" s="65"/>
      <c r="C184" s="65"/>
      <c r="AJ184" s="44"/>
      <c r="AK184" s="44"/>
      <c r="AL184" s="44"/>
      <c r="AM184" s="44"/>
      <c r="AN184" s="44"/>
      <c r="AO184" s="44"/>
      <c r="AP184" s="44"/>
      <c r="AQ184" s="44"/>
    </row>
    <row r="185" spans="1:43" s="45" customFormat="1" x14ac:dyDescent="0.3">
      <c r="A185" s="65"/>
      <c r="B185" s="65"/>
      <c r="C185" s="65"/>
      <c r="AJ185" s="44"/>
      <c r="AK185" s="44"/>
      <c r="AL185" s="44"/>
      <c r="AM185" s="44"/>
      <c r="AN185" s="44"/>
      <c r="AO185" s="44"/>
      <c r="AP185" s="44"/>
      <c r="AQ185" s="44"/>
    </row>
    <row r="186" spans="1:43" s="45" customFormat="1" x14ac:dyDescent="0.3">
      <c r="A186" s="65"/>
      <c r="B186" s="65"/>
      <c r="C186" s="65"/>
      <c r="AJ186" s="44"/>
      <c r="AK186" s="44"/>
      <c r="AL186" s="44"/>
      <c r="AM186" s="44"/>
      <c r="AN186" s="44"/>
      <c r="AO186" s="44"/>
      <c r="AP186" s="44"/>
      <c r="AQ186" s="44"/>
    </row>
    <row r="187" spans="1:43" s="45" customFormat="1" x14ac:dyDescent="0.3">
      <c r="A187" s="65"/>
      <c r="B187" s="65"/>
      <c r="C187" s="65"/>
      <c r="AJ187" s="44"/>
      <c r="AK187" s="44"/>
      <c r="AL187" s="44"/>
      <c r="AM187" s="44"/>
      <c r="AN187" s="44"/>
      <c r="AO187" s="44"/>
      <c r="AP187" s="44"/>
      <c r="AQ187" s="44"/>
    </row>
    <row r="188" spans="1:43" s="45" customFormat="1" x14ac:dyDescent="0.3">
      <c r="A188" s="65"/>
      <c r="B188" s="65"/>
      <c r="C188" s="65"/>
      <c r="AJ188" s="44"/>
      <c r="AK188" s="44"/>
      <c r="AL188" s="44"/>
      <c r="AM188" s="44"/>
      <c r="AN188" s="44"/>
      <c r="AO188" s="44"/>
      <c r="AP188" s="44"/>
      <c r="AQ188" s="44"/>
    </row>
    <row r="189" spans="1:43" s="45" customFormat="1" x14ac:dyDescent="0.3">
      <c r="A189" s="65"/>
      <c r="B189" s="65"/>
      <c r="C189" s="65"/>
      <c r="AJ189" s="44"/>
      <c r="AK189" s="44"/>
      <c r="AL189" s="44"/>
      <c r="AM189" s="44"/>
      <c r="AN189" s="44"/>
      <c r="AO189" s="44"/>
      <c r="AP189" s="44"/>
      <c r="AQ189" s="44"/>
    </row>
    <row r="190" spans="1:43" s="45" customFormat="1" x14ac:dyDescent="0.3">
      <c r="A190" s="65"/>
      <c r="B190" s="65"/>
      <c r="C190" s="65"/>
      <c r="AJ190" s="44"/>
      <c r="AK190" s="44"/>
      <c r="AL190" s="44"/>
      <c r="AM190" s="44"/>
      <c r="AN190" s="44"/>
      <c r="AO190" s="44"/>
      <c r="AP190" s="44"/>
      <c r="AQ190" s="44"/>
    </row>
    <row r="191" spans="1:43" s="45" customFormat="1" x14ac:dyDescent="0.3">
      <c r="A191" s="65"/>
      <c r="B191" s="65"/>
      <c r="C191" s="65"/>
      <c r="AJ191" s="44"/>
      <c r="AK191" s="44"/>
      <c r="AL191" s="44"/>
      <c r="AM191" s="44"/>
      <c r="AN191" s="44"/>
      <c r="AO191" s="44"/>
      <c r="AP191" s="44"/>
      <c r="AQ191" s="44"/>
    </row>
    <row r="192" spans="1:43" s="45" customFormat="1" x14ac:dyDescent="0.3">
      <c r="A192" s="65"/>
      <c r="B192" s="65"/>
      <c r="C192" s="65"/>
      <c r="AJ192" s="44"/>
      <c r="AK192" s="44"/>
      <c r="AL192" s="44"/>
      <c r="AM192" s="44"/>
      <c r="AN192" s="44"/>
      <c r="AO192" s="44"/>
      <c r="AP192" s="44"/>
      <c r="AQ192" s="44"/>
    </row>
    <row r="193" spans="1:43" s="45" customFormat="1" x14ac:dyDescent="0.3">
      <c r="A193" s="65"/>
      <c r="B193" s="65"/>
      <c r="C193" s="65"/>
      <c r="AJ193" s="44"/>
      <c r="AK193" s="44"/>
      <c r="AL193" s="44"/>
      <c r="AM193" s="44"/>
      <c r="AN193" s="44"/>
      <c r="AO193" s="44"/>
      <c r="AP193" s="44"/>
      <c r="AQ193" s="44"/>
    </row>
    <row r="194" spans="1:43" s="45" customFormat="1" x14ac:dyDescent="0.3">
      <c r="A194" s="65"/>
      <c r="B194" s="65"/>
      <c r="C194" s="65"/>
      <c r="AJ194" s="44"/>
      <c r="AK194" s="44"/>
      <c r="AL194" s="44"/>
      <c r="AM194" s="44"/>
      <c r="AN194" s="44"/>
      <c r="AO194" s="44"/>
      <c r="AP194" s="44"/>
      <c r="AQ194" s="44"/>
    </row>
    <row r="195" spans="1:43" s="45" customFormat="1" x14ac:dyDescent="0.3">
      <c r="A195" s="65"/>
      <c r="B195" s="65"/>
      <c r="C195" s="65"/>
      <c r="AJ195" s="44"/>
      <c r="AK195" s="44"/>
      <c r="AL195" s="44"/>
      <c r="AM195" s="44"/>
      <c r="AN195" s="44"/>
      <c r="AO195" s="44"/>
      <c r="AP195" s="44"/>
      <c r="AQ195" s="44"/>
    </row>
    <row r="196" spans="1:43" s="45" customFormat="1" x14ac:dyDescent="0.3">
      <c r="A196" s="65"/>
      <c r="B196" s="65"/>
      <c r="C196" s="65"/>
      <c r="AJ196" s="44"/>
      <c r="AK196" s="44"/>
      <c r="AL196" s="44"/>
      <c r="AM196" s="44"/>
      <c r="AN196" s="44"/>
      <c r="AO196" s="44"/>
      <c r="AP196" s="44"/>
      <c r="AQ196" s="44"/>
    </row>
    <row r="197" spans="1:43" s="45" customFormat="1" x14ac:dyDescent="0.3">
      <c r="A197" s="65"/>
      <c r="B197" s="65"/>
      <c r="C197" s="65"/>
      <c r="AJ197" s="44"/>
      <c r="AK197" s="44"/>
      <c r="AL197" s="44"/>
      <c r="AM197" s="44"/>
      <c r="AN197" s="44"/>
      <c r="AO197" s="44"/>
      <c r="AP197" s="44"/>
      <c r="AQ197" s="44"/>
    </row>
    <row r="198" spans="1:43" s="45" customFormat="1" x14ac:dyDescent="0.3">
      <c r="A198" s="65"/>
      <c r="B198" s="65"/>
      <c r="C198" s="65"/>
      <c r="AJ198" s="44"/>
      <c r="AK198" s="44"/>
      <c r="AL198" s="44"/>
      <c r="AM198" s="44"/>
      <c r="AN198" s="44"/>
      <c r="AO198" s="44"/>
      <c r="AP198" s="44"/>
      <c r="AQ198" s="44"/>
    </row>
    <row r="199" spans="1:43" s="45" customFormat="1" x14ac:dyDescent="0.3">
      <c r="A199" s="65"/>
      <c r="B199" s="65"/>
      <c r="C199" s="65"/>
      <c r="AJ199" s="44"/>
      <c r="AK199" s="44"/>
      <c r="AL199" s="44"/>
      <c r="AM199" s="44"/>
      <c r="AN199" s="44"/>
      <c r="AO199" s="44"/>
      <c r="AP199" s="44"/>
      <c r="AQ199" s="44"/>
    </row>
    <row r="200" spans="1:43" s="45" customFormat="1" x14ac:dyDescent="0.3">
      <c r="A200" s="65"/>
      <c r="B200" s="65"/>
      <c r="C200" s="65"/>
      <c r="AJ200" s="44"/>
      <c r="AK200" s="44"/>
      <c r="AL200" s="44"/>
      <c r="AM200" s="44"/>
      <c r="AN200" s="44"/>
      <c r="AO200" s="44"/>
      <c r="AP200" s="44"/>
      <c r="AQ200" s="44"/>
    </row>
    <row r="201" spans="1:43" s="45" customFormat="1" x14ac:dyDescent="0.3">
      <c r="A201" s="65"/>
      <c r="B201" s="65"/>
      <c r="C201" s="65"/>
      <c r="AJ201" s="44"/>
      <c r="AK201" s="44"/>
      <c r="AL201" s="44"/>
      <c r="AM201" s="44"/>
      <c r="AN201" s="44"/>
      <c r="AO201" s="44"/>
      <c r="AP201" s="44"/>
      <c r="AQ201" s="44"/>
    </row>
    <row r="202" spans="1:43" s="45" customFormat="1" x14ac:dyDescent="0.3">
      <c r="A202" s="65"/>
      <c r="B202" s="65"/>
      <c r="C202" s="65"/>
      <c r="AJ202" s="44"/>
      <c r="AK202" s="44"/>
      <c r="AL202" s="44"/>
      <c r="AM202" s="44"/>
      <c r="AN202" s="44"/>
      <c r="AO202" s="44"/>
      <c r="AP202" s="44"/>
      <c r="AQ202" s="44"/>
    </row>
    <row r="203" spans="1:43" s="45" customFormat="1" x14ac:dyDescent="0.3">
      <c r="A203" s="65"/>
      <c r="B203" s="65"/>
      <c r="C203" s="65"/>
      <c r="AJ203" s="44"/>
      <c r="AK203" s="44"/>
      <c r="AL203" s="44"/>
      <c r="AM203" s="44"/>
      <c r="AN203" s="44"/>
      <c r="AO203" s="44"/>
      <c r="AP203" s="44"/>
      <c r="AQ203" s="44"/>
    </row>
    <row r="204" spans="1:43" s="45" customFormat="1" x14ac:dyDescent="0.3">
      <c r="A204" s="65"/>
      <c r="B204" s="65"/>
      <c r="C204" s="65"/>
      <c r="AJ204" s="44"/>
      <c r="AK204" s="44"/>
      <c r="AL204" s="44"/>
      <c r="AM204" s="44"/>
      <c r="AN204" s="44"/>
      <c r="AO204" s="44"/>
      <c r="AP204" s="44"/>
      <c r="AQ204" s="44"/>
    </row>
    <row r="205" spans="1:43" s="45" customFormat="1" x14ac:dyDescent="0.3">
      <c r="A205" s="65"/>
      <c r="B205" s="65"/>
      <c r="C205" s="65"/>
      <c r="AJ205" s="44"/>
      <c r="AK205" s="44"/>
      <c r="AL205" s="44"/>
      <c r="AM205" s="44"/>
      <c r="AN205" s="44"/>
      <c r="AO205" s="44"/>
      <c r="AP205" s="44"/>
      <c r="AQ205" s="44"/>
    </row>
    <row r="206" spans="1:43" s="45" customFormat="1" x14ac:dyDescent="0.3">
      <c r="A206" s="65"/>
      <c r="B206" s="65"/>
      <c r="C206" s="65"/>
      <c r="AJ206" s="44"/>
      <c r="AK206" s="44"/>
      <c r="AL206" s="44"/>
      <c r="AM206" s="44"/>
      <c r="AN206" s="44"/>
      <c r="AO206" s="44"/>
      <c r="AP206" s="44"/>
      <c r="AQ206" s="44"/>
    </row>
    <row r="207" spans="1:43" s="45" customFormat="1" x14ac:dyDescent="0.3">
      <c r="A207" s="65"/>
      <c r="B207" s="65"/>
      <c r="C207" s="65"/>
      <c r="AJ207" s="44"/>
      <c r="AK207" s="44"/>
      <c r="AL207" s="44"/>
      <c r="AM207" s="44"/>
      <c r="AN207" s="44"/>
      <c r="AO207" s="44"/>
      <c r="AP207" s="44"/>
      <c r="AQ207" s="44"/>
    </row>
    <row r="208" spans="1:43" s="45" customFormat="1" x14ac:dyDescent="0.3">
      <c r="A208" s="65"/>
      <c r="B208" s="65"/>
      <c r="C208" s="65"/>
      <c r="AJ208" s="44"/>
      <c r="AK208" s="44"/>
      <c r="AL208" s="44"/>
      <c r="AM208" s="44"/>
      <c r="AN208" s="44"/>
      <c r="AO208" s="44"/>
      <c r="AP208" s="44"/>
      <c r="AQ208" s="44"/>
    </row>
    <row r="209" spans="1:43" s="45" customFormat="1" x14ac:dyDescent="0.3">
      <c r="A209" s="65"/>
      <c r="B209" s="65"/>
      <c r="C209" s="65"/>
      <c r="AJ209" s="44"/>
      <c r="AK209" s="44"/>
      <c r="AL209" s="44"/>
      <c r="AM209" s="44"/>
      <c r="AN209" s="44"/>
      <c r="AO209" s="44"/>
      <c r="AP209" s="44"/>
      <c r="AQ209" s="44"/>
    </row>
    <row r="210" spans="1:43" s="45" customFormat="1" x14ac:dyDescent="0.3">
      <c r="A210" s="65"/>
      <c r="B210" s="65"/>
      <c r="C210" s="65"/>
      <c r="AJ210" s="44"/>
      <c r="AK210" s="44"/>
      <c r="AL210" s="44"/>
      <c r="AM210" s="44"/>
      <c r="AN210" s="44"/>
      <c r="AO210" s="44"/>
      <c r="AP210" s="44"/>
      <c r="AQ210" s="44"/>
    </row>
    <row r="211" spans="1:43" s="45" customFormat="1" x14ac:dyDescent="0.3">
      <c r="A211" s="65"/>
      <c r="B211" s="65"/>
      <c r="C211" s="65"/>
      <c r="AJ211" s="44"/>
      <c r="AK211" s="44"/>
      <c r="AL211" s="44"/>
      <c r="AM211" s="44"/>
      <c r="AN211" s="44"/>
      <c r="AO211" s="44"/>
      <c r="AP211" s="44"/>
      <c r="AQ211" s="44"/>
    </row>
    <row r="212" spans="1:43" s="45" customFormat="1" x14ac:dyDescent="0.3">
      <c r="A212" s="65"/>
      <c r="B212" s="65"/>
      <c r="C212" s="65"/>
      <c r="AJ212" s="44"/>
      <c r="AK212" s="44"/>
      <c r="AL212" s="44"/>
      <c r="AM212" s="44"/>
      <c r="AN212" s="44"/>
      <c r="AO212" s="44"/>
      <c r="AP212" s="44"/>
      <c r="AQ212" s="44"/>
    </row>
    <row r="213" spans="1:43" s="45" customFormat="1" x14ac:dyDescent="0.3">
      <c r="A213" s="65"/>
      <c r="B213" s="65"/>
      <c r="C213" s="65"/>
      <c r="AJ213" s="44"/>
      <c r="AK213" s="44"/>
      <c r="AL213" s="44"/>
      <c r="AM213" s="44"/>
      <c r="AN213" s="44"/>
      <c r="AO213" s="44"/>
      <c r="AP213" s="44"/>
      <c r="AQ213" s="44"/>
    </row>
    <row r="214" spans="1:43" s="45" customFormat="1" x14ac:dyDescent="0.3">
      <c r="A214" s="65"/>
      <c r="B214" s="65"/>
      <c r="C214" s="65"/>
      <c r="AJ214" s="44"/>
      <c r="AK214" s="44"/>
      <c r="AL214" s="44"/>
      <c r="AM214" s="44"/>
      <c r="AN214" s="44"/>
      <c r="AO214" s="44"/>
      <c r="AP214" s="44"/>
      <c r="AQ214" s="44"/>
    </row>
    <row r="215" spans="1:43" s="45" customFormat="1" x14ac:dyDescent="0.3">
      <c r="A215" s="65"/>
      <c r="B215" s="65"/>
      <c r="C215" s="65"/>
      <c r="AJ215" s="44"/>
      <c r="AK215" s="44"/>
      <c r="AL215" s="44"/>
      <c r="AM215" s="44"/>
      <c r="AN215" s="44"/>
      <c r="AO215" s="44"/>
      <c r="AP215" s="44"/>
      <c r="AQ215" s="44"/>
    </row>
    <row r="216" spans="1:43" s="45" customFormat="1" x14ac:dyDescent="0.3">
      <c r="A216" s="65"/>
      <c r="B216" s="65"/>
      <c r="C216" s="65"/>
      <c r="AJ216" s="44"/>
      <c r="AK216" s="44"/>
      <c r="AL216" s="44"/>
      <c r="AM216" s="44"/>
      <c r="AN216" s="44"/>
      <c r="AO216" s="44"/>
      <c r="AP216" s="44"/>
      <c r="AQ216" s="44"/>
    </row>
    <row r="217" spans="1:43" s="45" customFormat="1" x14ac:dyDescent="0.3">
      <c r="A217" s="65"/>
      <c r="B217" s="65"/>
      <c r="C217" s="65"/>
      <c r="AJ217" s="44"/>
      <c r="AK217" s="44"/>
      <c r="AL217" s="44"/>
      <c r="AM217" s="44"/>
      <c r="AN217" s="44"/>
      <c r="AO217" s="44"/>
      <c r="AP217" s="44"/>
      <c r="AQ217" s="44"/>
    </row>
    <row r="218" spans="1:43" s="45" customFormat="1" x14ac:dyDescent="0.3">
      <c r="A218" s="65"/>
      <c r="B218" s="65"/>
      <c r="C218" s="65"/>
      <c r="AJ218" s="44"/>
      <c r="AK218" s="44"/>
      <c r="AL218" s="44"/>
      <c r="AM218" s="44"/>
      <c r="AN218" s="44"/>
      <c r="AO218" s="44"/>
      <c r="AP218" s="44"/>
      <c r="AQ218" s="44"/>
    </row>
    <row r="219" spans="1:43" s="45" customFormat="1" x14ac:dyDescent="0.3">
      <c r="A219" s="65"/>
      <c r="B219" s="65"/>
      <c r="C219" s="65"/>
      <c r="AJ219" s="44"/>
      <c r="AK219" s="44"/>
      <c r="AL219" s="44"/>
      <c r="AM219" s="44"/>
      <c r="AN219" s="44"/>
      <c r="AO219" s="44"/>
      <c r="AP219" s="44"/>
      <c r="AQ219" s="44"/>
    </row>
    <row r="220" spans="1:43" s="45" customFormat="1" x14ac:dyDescent="0.3">
      <c r="A220" s="65"/>
      <c r="B220" s="65"/>
      <c r="C220" s="65"/>
      <c r="AJ220" s="44"/>
      <c r="AK220" s="44"/>
      <c r="AL220" s="44"/>
      <c r="AM220" s="44"/>
      <c r="AN220" s="44"/>
      <c r="AO220" s="44"/>
      <c r="AP220" s="44"/>
      <c r="AQ220" s="44"/>
    </row>
    <row r="221" spans="1:43" s="45" customFormat="1" x14ac:dyDescent="0.3">
      <c r="A221" s="65"/>
      <c r="B221" s="65"/>
      <c r="C221" s="65"/>
      <c r="AJ221" s="44"/>
      <c r="AK221" s="44"/>
      <c r="AL221" s="44"/>
      <c r="AM221" s="44"/>
      <c r="AN221" s="44"/>
      <c r="AO221" s="44"/>
      <c r="AP221" s="44"/>
      <c r="AQ221" s="44"/>
    </row>
    <row r="222" spans="1:43" s="45" customFormat="1" x14ac:dyDescent="0.3">
      <c r="A222" s="65"/>
      <c r="B222" s="65"/>
      <c r="C222" s="65"/>
      <c r="AJ222" s="44"/>
      <c r="AK222" s="44"/>
      <c r="AL222" s="44"/>
      <c r="AM222" s="44"/>
      <c r="AN222" s="44"/>
      <c r="AO222" s="44"/>
      <c r="AP222" s="44"/>
      <c r="AQ222" s="44"/>
    </row>
    <row r="223" spans="1:43" s="45" customFormat="1" x14ac:dyDescent="0.3">
      <c r="A223" s="65"/>
      <c r="B223" s="65"/>
      <c r="C223" s="65"/>
      <c r="AJ223" s="44"/>
      <c r="AK223" s="44"/>
      <c r="AL223" s="44"/>
      <c r="AM223" s="44"/>
      <c r="AN223" s="44"/>
      <c r="AO223" s="44"/>
      <c r="AP223" s="44"/>
      <c r="AQ223" s="44"/>
    </row>
    <row r="224" spans="1:43" s="45" customFormat="1" x14ac:dyDescent="0.3">
      <c r="A224" s="65"/>
      <c r="B224" s="65"/>
      <c r="C224" s="65"/>
      <c r="AJ224" s="44"/>
      <c r="AK224" s="44"/>
      <c r="AL224" s="44"/>
      <c r="AM224" s="44"/>
      <c r="AN224" s="44"/>
      <c r="AO224" s="44"/>
      <c r="AP224" s="44"/>
      <c r="AQ224" s="44"/>
    </row>
    <row r="225" spans="1:43" s="45" customFormat="1" x14ac:dyDescent="0.3">
      <c r="A225" s="65"/>
      <c r="B225" s="65"/>
      <c r="C225" s="65"/>
      <c r="AJ225" s="44"/>
      <c r="AK225" s="44"/>
      <c r="AL225" s="44"/>
      <c r="AM225" s="44"/>
      <c r="AN225" s="44"/>
      <c r="AO225" s="44"/>
      <c r="AP225" s="44"/>
      <c r="AQ225" s="44"/>
    </row>
    <row r="226" spans="1:43" s="45" customFormat="1" x14ac:dyDescent="0.3">
      <c r="A226" s="65"/>
      <c r="B226" s="65"/>
      <c r="C226" s="65"/>
      <c r="AJ226" s="44"/>
      <c r="AK226" s="44"/>
      <c r="AL226" s="44"/>
      <c r="AM226" s="44"/>
      <c r="AN226" s="44"/>
      <c r="AO226" s="44"/>
      <c r="AP226" s="44"/>
      <c r="AQ226" s="44"/>
    </row>
    <row r="227" spans="1:43" s="45" customFormat="1" x14ac:dyDescent="0.3">
      <c r="A227" s="65"/>
      <c r="B227" s="65"/>
      <c r="C227" s="65"/>
      <c r="AJ227" s="44"/>
      <c r="AK227" s="44"/>
      <c r="AL227" s="44"/>
      <c r="AM227" s="44"/>
      <c r="AN227" s="44"/>
      <c r="AO227" s="44"/>
      <c r="AP227" s="44"/>
      <c r="AQ227" s="44"/>
    </row>
    <row r="228" spans="1:43" s="45" customFormat="1" x14ac:dyDescent="0.3">
      <c r="A228" s="65"/>
      <c r="B228" s="65"/>
      <c r="C228" s="65"/>
      <c r="AJ228" s="44"/>
      <c r="AK228" s="44"/>
      <c r="AL228" s="44"/>
      <c r="AM228" s="44"/>
      <c r="AN228" s="44"/>
      <c r="AO228" s="44"/>
      <c r="AP228" s="44"/>
      <c r="AQ228" s="44"/>
    </row>
    <row r="229" spans="1:43" s="45" customFormat="1" x14ac:dyDescent="0.3">
      <c r="A229" s="65"/>
      <c r="B229" s="65"/>
      <c r="C229" s="65"/>
      <c r="AJ229" s="44"/>
      <c r="AK229" s="44"/>
      <c r="AL229" s="44"/>
      <c r="AM229" s="44"/>
      <c r="AN229" s="44"/>
      <c r="AO229" s="44"/>
      <c r="AP229" s="44"/>
      <c r="AQ229" s="44"/>
    </row>
    <row r="230" spans="1:43" s="45" customFormat="1" x14ac:dyDescent="0.3">
      <c r="A230" s="65"/>
      <c r="B230" s="65"/>
      <c r="C230" s="65"/>
      <c r="AJ230" s="44"/>
      <c r="AK230" s="44"/>
      <c r="AL230" s="44"/>
      <c r="AM230" s="44"/>
      <c r="AN230" s="44"/>
      <c r="AO230" s="44"/>
      <c r="AP230" s="44"/>
      <c r="AQ230" s="44"/>
    </row>
    <row r="231" spans="1:43" s="45" customFormat="1" x14ac:dyDescent="0.3">
      <c r="A231" s="65"/>
      <c r="B231" s="65"/>
      <c r="C231" s="65"/>
      <c r="AJ231" s="44"/>
      <c r="AK231" s="44"/>
      <c r="AL231" s="44"/>
      <c r="AM231" s="44"/>
      <c r="AN231" s="44"/>
      <c r="AO231" s="44"/>
      <c r="AP231" s="44"/>
      <c r="AQ231" s="44"/>
    </row>
    <row r="232" spans="1:43" s="45" customFormat="1" x14ac:dyDescent="0.3">
      <c r="A232" s="65"/>
      <c r="B232" s="65"/>
      <c r="C232" s="65"/>
      <c r="AJ232" s="44"/>
      <c r="AK232" s="44"/>
      <c r="AL232" s="44"/>
      <c r="AM232" s="44"/>
      <c r="AN232" s="44"/>
      <c r="AO232" s="44"/>
      <c r="AP232" s="44"/>
      <c r="AQ232" s="44"/>
    </row>
    <row r="233" spans="1:43" s="45" customFormat="1" x14ac:dyDescent="0.3">
      <c r="A233" s="65"/>
      <c r="B233" s="65"/>
      <c r="C233" s="65"/>
      <c r="AJ233" s="44"/>
      <c r="AK233" s="44"/>
      <c r="AL233" s="44"/>
      <c r="AM233" s="44"/>
      <c r="AN233" s="44"/>
      <c r="AO233" s="44"/>
      <c r="AP233" s="44"/>
      <c r="AQ233" s="44"/>
    </row>
    <row r="234" spans="1:43" s="45" customFormat="1" x14ac:dyDescent="0.3">
      <c r="A234" s="65"/>
      <c r="B234" s="65"/>
      <c r="C234" s="65"/>
      <c r="AJ234" s="44"/>
      <c r="AK234" s="44"/>
      <c r="AL234" s="44"/>
      <c r="AM234" s="44"/>
      <c r="AN234" s="44"/>
      <c r="AO234" s="44"/>
      <c r="AP234" s="44"/>
      <c r="AQ234" s="44"/>
    </row>
    <row r="235" spans="1:43" s="45" customFormat="1" x14ac:dyDescent="0.3">
      <c r="A235" s="65"/>
      <c r="B235" s="65"/>
      <c r="C235" s="65"/>
      <c r="AJ235" s="44"/>
      <c r="AK235" s="44"/>
      <c r="AL235" s="44"/>
      <c r="AM235" s="44"/>
      <c r="AN235" s="44"/>
      <c r="AO235" s="44"/>
      <c r="AP235" s="44"/>
      <c r="AQ235" s="44"/>
    </row>
    <row r="236" spans="1:43" s="45" customFormat="1" x14ac:dyDescent="0.3">
      <c r="A236" s="65"/>
      <c r="B236" s="65"/>
      <c r="C236" s="65"/>
      <c r="AJ236" s="44"/>
      <c r="AK236" s="44"/>
      <c r="AL236" s="44"/>
      <c r="AM236" s="44"/>
      <c r="AN236" s="44"/>
      <c r="AO236" s="44"/>
      <c r="AP236" s="44"/>
      <c r="AQ236" s="44"/>
    </row>
    <row r="237" spans="1:43" s="45" customFormat="1" x14ac:dyDescent="0.3">
      <c r="A237" s="65"/>
      <c r="B237" s="65"/>
      <c r="C237" s="65"/>
      <c r="AJ237" s="44"/>
      <c r="AK237" s="44"/>
      <c r="AL237" s="44"/>
      <c r="AM237" s="44"/>
      <c r="AN237" s="44"/>
      <c r="AO237" s="44"/>
      <c r="AP237" s="44"/>
      <c r="AQ237" s="44"/>
    </row>
    <row r="238" spans="1:43" s="45" customFormat="1" x14ac:dyDescent="0.3">
      <c r="A238" s="65"/>
      <c r="B238" s="65"/>
      <c r="C238" s="65"/>
      <c r="AJ238" s="44"/>
      <c r="AK238" s="44"/>
      <c r="AL238" s="44"/>
      <c r="AM238" s="44"/>
      <c r="AN238" s="44"/>
      <c r="AO238" s="44"/>
      <c r="AP238" s="44"/>
      <c r="AQ238" s="44"/>
    </row>
    <row r="239" spans="1:43" s="45" customFormat="1" x14ac:dyDescent="0.3">
      <c r="A239" s="65"/>
      <c r="B239" s="65"/>
      <c r="C239" s="65"/>
      <c r="AJ239" s="44"/>
      <c r="AK239" s="44"/>
      <c r="AL239" s="44"/>
      <c r="AM239" s="44"/>
      <c r="AN239" s="44"/>
      <c r="AO239" s="44"/>
      <c r="AP239" s="44"/>
      <c r="AQ239" s="44"/>
    </row>
    <row r="240" spans="1:43" s="45" customFormat="1" x14ac:dyDescent="0.3">
      <c r="A240" s="65"/>
      <c r="B240" s="65"/>
      <c r="C240" s="65"/>
      <c r="AJ240" s="44"/>
      <c r="AK240" s="44"/>
      <c r="AL240" s="44"/>
      <c r="AM240" s="44"/>
      <c r="AN240" s="44"/>
      <c r="AO240" s="44"/>
      <c r="AP240" s="44"/>
      <c r="AQ240" s="44"/>
    </row>
    <row r="241" spans="1:43" s="45" customFormat="1" x14ac:dyDescent="0.3">
      <c r="A241" s="65"/>
      <c r="B241" s="65"/>
      <c r="C241" s="65"/>
      <c r="AJ241" s="44"/>
      <c r="AK241" s="44"/>
      <c r="AL241" s="44"/>
      <c r="AM241" s="44"/>
      <c r="AN241" s="44"/>
      <c r="AO241" s="44"/>
      <c r="AP241" s="44"/>
      <c r="AQ241" s="44"/>
    </row>
    <row r="242" spans="1:43" s="45" customFormat="1" x14ac:dyDescent="0.3">
      <c r="A242" s="65"/>
      <c r="B242" s="65"/>
      <c r="C242" s="65"/>
      <c r="AJ242" s="44"/>
      <c r="AK242" s="44"/>
      <c r="AL242" s="44"/>
      <c r="AM242" s="44"/>
      <c r="AN242" s="44"/>
      <c r="AO242" s="44"/>
      <c r="AP242" s="44"/>
      <c r="AQ242" s="44"/>
    </row>
    <row r="243" spans="1:43" s="45" customFormat="1" x14ac:dyDescent="0.3">
      <c r="A243" s="65"/>
      <c r="B243" s="65"/>
      <c r="C243" s="65"/>
      <c r="AJ243" s="44"/>
      <c r="AK243" s="44"/>
      <c r="AL243" s="44"/>
      <c r="AM243" s="44"/>
      <c r="AN243" s="44"/>
      <c r="AO243" s="44"/>
      <c r="AP243" s="44"/>
      <c r="AQ243" s="44"/>
    </row>
    <row r="244" spans="1:43" s="45" customFormat="1" x14ac:dyDescent="0.3">
      <c r="A244" s="65"/>
      <c r="B244" s="65"/>
      <c r="C244" s="65"/>
      <c r="AJ244" s="44"/>
      <c r="AK244" s="44"/>
      <c r="AL244" s="44"/>
      <c r="AM244" s="44"/>
      <c r="AN244" s="44"/>
      <c r="AO244" s="44"/>
      <c r="AP244" s="44"/>
      <c r="AQ244" s="44"/>
    </row>
    <row r="245" spans="1:43" s="45" customFormat="1" x14ac:dyDescent="0.3">
      <c r="A245" s="65"/>
      <c r="B245" s="65"/>
      <c r="C245" s="65"/>
      <c r="AJ245" s="44"/>
      <c r="AK245" s="44"/>
      <c r="AL245" s="44"/>
      <c r="AM245" s="44"/>
      <c r="AN245" s="44"/>
      <c r="AO245" s="44"/>
      <c r="AP245" s="44"/>
      <c r="AQ245" s="44"/>
    </row>
    <row r="246" spans="1:43" s="45" customFormat="1" x14ac:dyDescent="0.3">
      <c r="A246" s="65"/>
      <c r="B246" s="65"/>
      <c r="C246" s="65"/>
      <c r="AJ246" s="44"/>
      <c r="AK246" s="44"/>
      <c r="AL246" s="44"/>
      <c r="AM246" s="44"/>
      <c r="AN246" s="44"/>
      <c r="AO246" s="44"/>
      <c r="AP246" s="44"/>
      <c r="AQ246" s="44"/>
    </row>
    <row r="247" spans="1:43" s="45" customFormat="1" x14ac:dyDescent="0.3">
      <c r="A247" s="65"/>
      <c r="B247" s="65"/>
      <c r="C247" s="65"/>
      <c r="AJ247" s="44"/>
      <c r="AK247" s="44"/>
      <c r="AL247" s="44"/>
      <c r="AM247" s="44"/>
      <c r="AN247" s="44"/>
      <c r="AO247" s="44"/>
      <c r="AP247" s="44"/>
      <c r="AQ247" s="44"/>
    </row>
    <row r="248" spans="1:43" s="45" customFormat="1" x14ac:dyDescent="0.3">
      <c r="A248" s="65"/>
      <c r="B248" s="65"/>
      <c r="C248" s="65"/>
      <c r="AJ248" s="44"/>
      <c r="AK248" s="44"/>
      <c r="AL248" s="44"/>
      <c r="AM248" s="44"/>
      <c r="AN248" s="44"/>
      <c r="AO248" s="44"/>
      <c r="AP248" s="44"/>
      <c r="AQ248" s="44"/>
    </row>
    <row r="249" spans="1:43" s="45" customFormat="1" x14ac:dyDescent="0.3">
      <c r="A249" s="65"/>
      <c r="B249" s="65"/>
      <c r="C249" s="65"/>
      <c r="AJ249" s="44"/>
      <c r="AK249" s="44"/>
      <c r="AL249" s="44"/>
      <c r="AM249" s="44"/>
      <c r="AN249" s="44"/>
      <c r="AO249" s="44"/>
      <c r="AP249" s="44"/>
      <c r="AQ249" s="44"/>
    </row>
    <row r="250" spans="1:43" s="45" customFormat="1" x14ac:dyDescent="0.3">
      <c r="A250" s="65"/>
      <c r="B250" s="65"/>
      <c r="C250" s="65"/>
      <c r="AJ250" s="44"/>
      <c r="AK250" s="44"/>
      <c r="AL250" s="44"/>
      <c r="AM250" s="44"/>
      <c r="AN250" s="44"/>
      <c r="AO250" s="44"/>
      <c r="AP250" s="44"/>
      <c r="AQ250" s="44"/>
    </row>
    <row r="251" spans="1:43" s="45" customFormat="1" x14ac:dyDescent="0.3">
      <c r="A251" s="65"/>
      <c r="B251" s="65"/>
      <c r="C251" s="65"/>
      <c r="AJ251" s="44"/>
      <c r="AK251" s="44"/>
      <c r="AL251" s="44"/>
      <c r="AM251" s="44"/>
      <c r="AN251" s="44"/>
      <c r="AO251" s="44"/>
      <c r="AP251" s="44"/>
      <c r="AQ251" s="44"/>
    </row>
    <row r="252" spans="1:43" s="45" customFormat="1" x14ac:dyDescent="0.3">
      <c r="A252" s="65"/>
      <c r="B252" s="65"/>
      <c r="C252" s="65"/>
      <c r="AJ252" s="44"/>
      <c r="AK252" s="44"/>
      <c r="AL252" s="44"/>
      <c r="AM252" s="44"/>
      <c r="AN252" s="44"/>
      <c r="AO252" s="44"/>
      <c r="AP252" s="44"/>
      <c r="AQ252" s="44"/>
    </row>
    <row r="253" spans="1:43" s="45" customFormat="1" x14ac:dyDescent="0.3">
      <c r="A253" s="65"/>
      <c r="B253" s="65"/>
      <c r="C253" s="65"/>
      <c r="AJ253" s="44"/>
      <c r="AK253" s="44"/>
      <c r="AL253" s="44"/>
      <c r="AM253" s="44"/>
      <c r="AN253" s="44"/>
      <c r="AO253" s="44"/>
      <c r="AP253" s="44"/>
      <c r="AQ253" s="44"/>
    </row>
    <row r="254" spans="1:43" s="45" customFormat="1" x14ac:dyDescent="0.3">
      <c r="A254" s="65"/>
      <c r="B254" s="65"/>
      <c r="C254" s="65"/>
      <c r="AJ254" s="44"/>
      <c r="AK254" s="44"/>
      <c r="AL254" s="44"/>
      <c r="AM254" s="44"/>
      <c r="AN254" s="44"/>
      <c r="AO254" s="44"/>
      <c r="AP254" s="44"/>
      <c r="AQ254" s="44"/>
    </row>
    <row r="255" spans="1:43" s="45" customFormat="1" x14ac:dyDescent="0.3">
      <c r="A255" s="65"/>
      <c r="B255" s="65"/>
      <c r="C255" s="65"/>
      <c r="AJ255" s="44"/>
      <c r="AK255" s="44"/>
      <c r="AL255" s="44"/>
      <c r="AM255" s="44"/>
      <c r="AN255" s="44"/>
      <c r="AO255" s="44"/>
      <c r="AP255" s="44"/>
      <c r="AQ255" s="44"/>
    </row>
    <row r="256" spans="1:43" s="45" customFormat="1" x14ac:dyDescent="0.3">
      <c r="A256" s="65"/>
      <c r="B256" s="65"/>
      <c r="C256" s="65"/>
      <c r="AJ256" s="44"/>
      <c r="AK256" s="44"/>
      <c r="AL256" s="44"/>
      <c r="AM256" s="44"/>
      <c r="AN256" s="44"/>
      <c r="AO256" s="44"/>
      <c r="AP256" s="44"/>
      <c r="AQ256" s="44"/>
    </row>
  </sheetData>
  <mergeCells count="6">
    <mergeCell ref="A73:C73"/>
    <mergeCell ref="A4:C4"/>
    <mergeCell ref="A6:C7"/>
    <mergeCell ref="W6:W7"/>
    <mergeCell ref="A8:C8"/>
    <mergeCell ref="A10:C10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r:id="rId1"/>
  <headerFooter alignWithMargins="0"/>
  <colBreaks count="1" manualBreakCount="1">
    <brk id="11" min="1" max="7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256"/>
  <sheetViews>
    <sheetView zoomScale="52" zoomScaleNormal="52" zoomScaleSheetLayoutView="51" workbookViewId="0">
      <selection activeCell="Q26" sqref="Q26"/>
    </sheetView>
  </sheetViews>
  <sheetFormatPr baseColWidth="10" defaultColWidth="7.6640625" defaultRowHeight="17.399999999999999" x14ac:dyDescent="0.3"/>
  <cols>
    <col min="1" max="2" width="2.33203125" style="65" customWidth="1"/>
    <col min="3" max="3" width="39.33203125" style="66" customWidth="1"/>
    <col min="4" max="21" width="16.5546875" style="122" customWidth="1"/>
    <col min="22" max="22" width="16.5546875" style="122" hidden="1" customWidth="1"/>
    <col min="23" max="23" width="16.5546875" style="122" customWidth="1"/>
    <col min="24" max="25" width="12.6640625" style="45" customWidth="1"/>
    <col min="26" max="26" width="14.6640625" style="45" customWidth="1"/>
    <col min="27" max="35" width="12.6640625" style="45" customWidth="1"/>
    <col min="36" max="43" width="12.6640625" style="44" customWidth="1"/>
    <col min="44" max="16384" width="7.6640625" style="44"/>
  </cols>
  <sheetData>
    <row r="1" spans="1:35" s="68" customFormat="1" ht="30" customHeight="1" x14ac:dyDescent="0.4">
      <c r="A1" s="65"/>
      <c r="B1" s="65"/>
      <c r="C1" s="66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35" s="69" customFormat="1" ht="50.1" customHeight="1" x14ac:dyDescent="0.25">
      <c r="C2" s="127"/>
      <c r="D2" s="127"/>
      <c r="E2" s="127"/>
      <c r="F2" s="127"/>
      <c r="G2" s="127"/>
      <c r="H2" s="127"/>
      <c r="I2" s="127"/>
      <c r="J2" s="127"/>
      <c r="K2" s="71" t="s">
        <v>210</v>
      </c>
      <c r="L2" s="72" t="s">
        <v>240</v>
      </c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74"/>
    </row>
    <row r="3" spans="1:35" s="79" customFormat="1" ht="12" customHeight="1" x14ac:dyDescent="0.4">
      <c r="A3" s="75"/>
      <c r="B3" s="76"/>
      <c r="C3" s="77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</row>
    <row r="4" spans="1:35" s="68" customFormat="1" ht="19.95" customHeight="1" x14ac:dyDescent="0.4">
      <c r="A4" s="260" t="s">
        <v>212</v>
      </c>
      <c r="B4" s="261"/>
      <c r="C4" s="261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</row>
    <row r="5" spans="1:35" s="68" customFormat="1" ht="3.6" customHeight="1" thickBot="1" x14ac:dyDescent="0.45">
      <c r="A5" s="66"/>
      <c r="B5" s="81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</row>
    <row r="6" spans="1:35" ht="29.4" customHeight="1" thickTop="1" x14ac:dyDescent="0.3">
      <c r="A6" s="262" t="s">
        <v>101</v>
      </c>
      <c r="B6" s="263"/>
      <c r="C6" s="264"/>
      <c r="D6" s="84"/>
      <c r="E6" s="85"/>
      <c r="F6" s="85"/>
      <c r="G6" s="85"/>
      <c r="H6" s="85"/>
      <c r="I6" s="85"/>
      <c r="J6" s="86"/>
      <c r="K6" s="87" t="s">
        <v>31</v>
      </c>
      <c r="L6" s="88" t="s">
        <v>102</v>
      </c>
      <c r="M6" s="89"/>
      <c r="N6" s="89"/>
      <c r="O6" s="89"/>
      <c r="P6" s="89"/>
      <c r="Q6" s="89"/>
      <c r="R6" s="89"/>
      <c r="S6" s="89"/>
      <c r="T6" s="89"/>
      <c r="U6" s="89"/>
      <c r="V6" s="27"/>
      <c r="W6" s="268" t="s">
        <v>2</v>
      </c>
    </row>
    <row r="7" spans="1:35" s="94" customFormat="1" ht="27.6" customHeight="1" x14ac:dyDescent="0.35">
      <c r="A7" s="265"/>
      <c r="B7" s="266"/>
      <c r="C7" s="267"/>
      <c r="D7" s="91" t="s">
        <v>12</v>
      </c>
      <c r="E7" s="91" t="s">
        <v>13</v>
      </c>
      <c r="F7" s="91" t="s">
        <v>14</v>
      </c>
      <c r="G7" s="91" t="s">
        <v>15</v>
      </c>
      <c r="H7" s="91" t="s">
        <v>16</v>
      </c>
      <c r="I7" s="91" t="s">
        <v>17</v>
      </c>
      <c r="J7" s="91" t="s">
        <v>18</v>
      </c>
      <c r="K7" s="91" t="s">
        <v>19</v>
      </c>
      <c r="L7" s="91" t="s">
        <v>20</v>
      </c>
      <c r="M7" s="92" t="s">
        <v>21</v>
      </c>
      <c r="N7" s="92" t="s">
        <v>22</v>
      </c>
      <c r="O7" s="92" t="s">
        <v>23</v>
      </c>
      <c r="P7" s="91" t="s">
        <v>24</v>
      </c>
      <c r="Q7" s="92" t="s">
        <v>25</v>
      </c>
      <c r="R7" s="92" t="s">
        <v>26</v>
      </c>
      <c r="S7" s="91" t="s">
        <v>27</v>
      </c>
      <c r="T7" s="91" t="s">
        <v>28</v>
      </c>
      <c r="U7" s="91" t="s">
        <v>29</v>
      </c>
      <c r="V7" s="228" t="s">
        <v>233</v>
      </c>
      <c r="W7" s="269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</row>
    <row r="8" spans="1:35" s="99" customFormat="1" ht="27" customHeight="1" x14ac:dyDescent="0.25">
      <c r="A8" s="257" t="s">
        <v>103</v>
      </c>
      <c r="B8" s="258"/>
      <c r="C8" s="259"/>
      <c r="D8" s="95">
        <v>36648.32</v>
      </c>
      <c r="E8" s="95">
        <v>42349.15</v>
      </c>
      <c r="F8" s="95">
        <v>41713.42</v>
      </c>
      <c r="G8" s="95">
        <v>208.61</v>
      </c>
      <c r="H8" s="95">
        <v>135.19999999999999</v>
      </c>
      <c r="I8" s="95">
        <v>3539.4</v>
      </c>
      <c r="J8" s="96">
        <v>8701.8100000000104</v>
      </c>
      <c r="K8" s="96">
        <v>2372260.4999999902</v>
      </c>
      <c r="L8" s="96">
        <v>279200.43</v>
      </c>
      <c r="M8" s="95">
        <v>50663.41</v>
      </c>
      <c r="N8" s="95">
        <v>208.34</v>
      </c>
      <c r="O8" s="95">
        <v>25309.84</v>
      </c>
      <c r="P8" s="95">
        <v>55712.07</v>
      </c>
      <c r="Q8" s="95">
        <v>3001.46</v>
      </c>
      <c r="R8" s="95">
        <v>1414.33</v>
      </c>
      <c r="S8" s="95">
        <v>78.739999999999995</v>
      </c>
      <c r="T8" s="95">
        <v>67.349999999999994</v>
      </c>
      <c r="U8" s="95">
        <v>5936.3</v>
      </c>
      <c r="V8" s="95">
        <f t="shared" ref="V8:W8" si="0">SUM(V9)</f>
        <v>0</v>
      </c>
      <c r="W8" s="97">
        <f t="shared" si="0"/>
        <v>2927148.6799999904</v>
      </c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</row>
    <row r="9" spans="1:35" ht="16.95" customHeight="1" x14ac:dyDescent="0.3">
      <c r="A9" s="93"/>
      <c r="C9" s="100" t="s">
        <v>104</v>
      </c>
      <c r="D9" s="101">
        <v>36648.32</v>
      </c>
      <c r="E9" s="101">
        <v>42349.15</v>
      </c>
      <c r="F9" s="101">
        <v>41713.42</v>
      </c>
      <c r="G9" s="101">
        <v>208.61</v>
      </c>
      <c r="H9" s="101">
        <v>135.19999999999999</v>
      </c>
      <c r="I9" s="101">
        <v>3539.4</v>
      </c>
      <c r="J9" s="102">
        <v>8701.8100000000104</v>
      </c>
      <c r="K9" s="102">
        <v>2372260.4999999902</v>
      </c>
      <c r="L9" s="102">
        <v>279200.43</v>
      </c>
      <c r="M9" s="101">
        <v>50663.41</v>
      </c>
      <c r="N9" s="101">
        <v>208.34</v>
      </c>
      <c r="O9" s="101">
        <v>25309.84</v>
      </c>
      <c r="P9" s="101">
        <v>55712.07</v>
      </c>
      <c r="Q9" s="101">
        <v>3001.46</v>
      </c>
      <c r="R9" s="101">
        <v>1414.33</v>
      </c>
      <c r="S9" s="101">
        <v>78.739999999999995</v>
      </c>
      <c r="T9" s="101">
        <v>67.349999999999994</v>
      </c>
      <c r="U9" s="101">
        <v>5936.3</v>
      </c>
      <c r="V9" s="101">
        <v>0</v>
      </c>
      <c r="W9" s="103">
        <f>SUM(D9:V9)</f>
        <v>2927148.6799999904</v>
      </c>
      <c r="Y9" s="98"/>
      <c r="Z9" s="98"/>
    </row>
    <row r="10" spans="1:35" s="99" customFormat="1" ht="27" customHeight="1" x14ac:dyDescent="0.25">
      <c r="A10" s="257" t="s">
        <v>105</v>
      </c>
      <c r="B10" s="258"/>
      <c r="C10" s="259"/>
      <c r="D10" s="95">
        <v>300897.60000000003</v>
      </c>
      <c r="E10" s="95">
        <v>379268.66000000003</v>
      </c>
      <c r="F10" s="95">
        <v>76041.36</v>
      </c>
      <c r="G10" s="95">
        <v>259.98</v>
      </c>
      <c r="H10" s="95">
        <v>58.19</v>
      </c>
      <c r="I10" s="95">
        <v>5906.12</v>
      </c>
      <c r="J10" s="96">
        <v>107490.02000000011</v>
      </c>
      <c r="K10" s="96">
        <v>9128673.5399999954</v>
      </c>
      <c r="L10" s="96">
        <v>999548.48</v>
      </c>
      <c r="M10" s="95">
        <v>232664.46000000002</v>
      </c>
      <c r="N10" s="95">
        <v>155.67000000000002</v>
      </c>
      <c r="O10" s="95">
        <v>112442.15000000001</v>
      </c>
      <c r="P10" s="95">
        <v>668117.39999999991</v>
      </c>
      <c r="Q10" s="95">
        <v>32397.620000000003</v>
      </c>
      <c r="R10" s="95">
        <v>11924.729999999998</v>
      </c>
      <c r="S10" s="95">
        <v>6374.43</v>
      </c>
      <c r="T10" s="95">
        <v>605.70000000000005</v>
      </c>
      <c r="U10" s="95">
        <v>8046.38</v>
      </c>
      <c r="V10" s="95">
        <f t="shared" ref="V10:W10" si="1">SUM(V11,V16,V20,V25,V33)</f>
        <v>0</v>
      </c>
      <c r="W10" s="97">
        <f t="shared" si="1"/>
        <v>12070872.489999995</v>
      </c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</row>
    <row r="11" spans="1:35" ht="16.95" customHeight="1" x14ac:dyDescent="0.3">
      <c r="A11" s="93"/>
      <c r="B11" s="104" t="s">
        <v>106</v>
      </c>
      <c r="C11" s="105"/>
      <c r="D11" s="106">
        <v>82070.600000000006</v>
      </c>
      <c r="E11" s="106">
        <v>99687.19</v>
      </c>
      <c r="F11" s="106">
        <v>23848.25</v>
      </c>
      <c r="G11" s="106">
        <v>50.25</v>
      </c>
      <c r="H11" s="106">
        <v>16.11</v>
      </c>
      <c r="I11" s="106">
        <v>1459.8700000000001</v>
      </c>
      <c r="J11" s="107">
        <v>28379.460000000021</v>
      </c>
      <c r="K11" s="107">
        <v>2478971.9299999913</v>
      </c>
      <c r="L11" s="107">
        <v>294763.82</v>
      </c>
      <c r="M11" s="106">
        <v>67874.31</v>
      </c>
      <c r="N11" s="106">
        <v>0</v>
      </c>
      <c r="O11" s="106">
        <v>40752.71</v>
      </c>
      <c r="P11" s="106">
        <v>150253.14999999991</v>
      </c>
      <c r="Q11" s="106">
        <v>8795.375</v>
      </c>
      <c r="R11" s="106">
        <v>3724.61</v>
      </c>
      <c r="S11" s="106">
        <v>1490.3899999999999</v>
      </c>
      <c r="T11" s="106">
        <v>150.57</v>
      </c>
      <c r="U11" s="106">
        <v>1678.2799999999997</v>
      </c>
      <c r="V11" s="106">
        <f t="shared" ref="V11:W11" si="2">SUM(V12:V14)</f>
        <v>0</v>
      </c>
      <c r="W11" s="108">
        <f t="shared" si="2"/>
        <v>3283966.8749999916</v>
      </c>
      <c r="Y11" s="98"/>
      <c r="Z11" s="98"/>
    </row>
    <row r="12" spans="1:35" ht="16.95" customHeight="1" x14ac:dyDescent="0.3">
      <c r="A12" s="109"/>
      <c r="B12" s="110"/>
      <c r="C12" s="105" t="s">
        <v>106</v>
      </c>
      <c r="D12" s="101">
        <v>40925.07</v>
      </c>
      <c r="E12" s="101">
        <v>46126.48</v>
      </c>
      <c r="F12" s="101">
        <v>15054.7</v>
      </c>
      <c r="G12" s="101">
        <v>8</v>
      </c>
      <c r="H12" s="101">
        <v>11.82</v>
      </c>
      <c r="I12" s="101">
        <v>704.96</v>
      </c>
      <c r="J12" s="102">
        <v>14085.88</v>
      </c>
      <c r="K12" s="102">
        <v>1362822.1099999901</v>
      </c>
      <c r="L12" s="102">
        <v>176061.64</v>
      </c>
      <c r="M12" s="101">
        <v>36721.51</v>
      </c>
      <c r="N12" s="101">
        <v>0</v>
      </c>
      <c r="O12" s="101">
        <v>23324.41</v>
      </c>
      <c r="P12" s="101">
        <v>78406.489999999903</v>
      </c>
      <c r="Q12" s="101">
        <v>3169.375</v>
      </c>
      <c r="R12" s="101">
        <v>2301.86</v>
      </c>
      <c r="S12" s="101">
        <v>760.53</v>
      </c>
      <c r="T12" s="101">
        <v>85.5</v>
      </c>
      <c r="U12" s="101">
        <v>1324.06</v>
      </c>
      <c r="V12" s="101">
        <v>0</v>
      </c>
      <c r="W12" s="103">
        <f t="shared" ref="W12:W14" si="3">SUM(D12:V12)</f>
        <v>1801894.39499999</v>
      </c>
      <c r="Y12" s="98"/>
      <c r="Z12" s="98"/>
    </row>
    <row r="13" spans="1:35" ht="16.95" customHeight="1" x14ac:dyDescent="0.3">
      <c r="A13" s="109"/>
      <c r="B13" s="110"/>
      <c r="C13" s="105" t="s">
        <v>107</v>
      </c>
      <c r="D13" s="101">
        <v>17189.93</v>
      </c>
      <c r="E13" s="101">
        <v>21515.55</v>
      </c>
      <c r="F13" s="101">
        <v>4972.41</v>
      </c>
      <c r="G13" s="101">
        <v>40.25</v>
      </c>
      <c r="H13" s="101">
        <v>2.2200000000000002</v>
      </c>
      <c r="I13" s="101">
        <v>199.22</v>
      </c>
      <c r="J13" s="102">
        <v>5809.1700000000101</v>
      </c>
      <c r="K13" s="102">
        <v>495154.2</v>
      </c>
      <c r="L13" s="102">
        <v>52826.23</v>
      </c>
      <c r="M13" s="101">
        <v>15336.4</v>
      </c>
      <c r="N13" s="101">
        <v>0</v>
      </c>
      <c r="O13" s="101">
        <v>7229.41</v>
      </c>
      <c r="P13" s="101">
        <v>25916.12</v>
      </c>
      <c r="Q13" s="101">
        <v>1688.29</v>
      </c>
      <c r="R13" s="101">
        <v>642.54</v>
      </c>
      <c r="S13" s="101">
        <v>348.33</v>
      </c>
      <c r="T13" s="101">
        <v>21.55</v>
      </c>
      <c r="U13" s="101">
        <v>76.84</v>
      </c>
      <c r="V13" s="101">
        <v>0</v>
      </c>
      <c r="W13" s="103">
        <f t="shared" si="3"/>
        <v>648968.66000000015</v>
      </c>
      <c r="Y13" s="98"/>
      <c r="Z13" s="98"/>
    </row>
    <row r="14" spans="1:35" ht="16.95" customHeight="1" x14ac:dyDescent="0.3">
      <c r="A14" s="109"/>
      <c r="B14" s="110"/>
      <c r="C14" s="105" t="s">
        <v>108</v>
      </c>
      <c r="D14" s="101">
        <v>23955.599999999999</v>
      </c>
      <c r="E14" s="101">
        <v>32045.16</v>
      </c>
      <c r="F14" s="101">
        <v>3821.14</v>
      </c>
      <c r="G14" s="101">
        <v>2</v>
      </c>
      <c r="H14" s="101">
        <v>2.0699999999999998</v>
      </c>
      <c r="I14" s="101">
        <v>555.69000000000005</v>
      </c>
      <c r="J14" s="102">
        <v>8484.4100000000108</v>
      </c>
      <c r="K14" s="102">
        <v>620995.62000000104</v>
      </c>
      <c r="L14" s="102">
        <v>65875.95</v>
      </c>
      <c r="M14" s="101">
        <v>15816.4</v>
      </c>
      <c r="N14" s="101">
        <v>0</v>
      </c>
      <c r="O14" s="101">
        <v>10198.89</v>
      </c>
      <c r="P14" s="101">
        <v>45930.54</v>
      </c>
      <c r="Q14" s="101">
        <v>3937.71</v>
      </c>
      <c r="R14" s="101">
        <v>780.21</v>
      </c>
      <c r="S14" s="101">
        <v>381.53</v>
      </c>
      <c r="T14" s="101">
        <v>43.52</v>
      </c>
      <c r="U14" s="101">
        <v>277.38</v>
      </c>
      <c r="V14" s="101">
        <v>0</v>
      </c>
      <c r="W14" s="103">
        <f t="shared" si="3"/>
        <v>833103.82000000111</v>
      </c>
      <c r="Y14" s="98"/>
      <c r="Z14" s="98"/>
    </row>
    <row r="15" spans="1:35" ht="5.25" customHeight="1" x14ac:dyDescent="0.3">
      <c r="A15" s="109"/>
      <c r="B15" s="110"/>
      <c r="C15" s="105"/>
      <c r="D15" s="101"/>
      <c r="E15" s="101"/>
      <c r="F15" s="101"/>
      <c r="G15" s="101"/>
      <c r="H15" s="101"/>
      <c r="I15" s="101"/>
      <c r="J15" s="102"/>
      <c r="K15" s="102"/>
      <c r="L15" s="102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3">
        <v>0</v>
      </c>
      <c r="Y15" s="98"/>
      <c r="Z15" s="98"/>
    </row>
    <row r="16" spans="1:35" ht="16.95" customHeight="1" x14ac:dyDescent="0.3">
      <c r="A16" s="109"/>
      <c r="B16" s="111" t="s">
        <v>109</v>
      </c>
      <c r="C16" s="105"/>
      <c r="D16" s="106">
        <v>43660.479999999996</v>
      </c>
      <c r="E16" s="106">
        <v>52386.53</v>
      </c>
      <c r="F16" s="106">
        <v>12157.449999999999</v>
      </c>
      <c r="G16" s="106">
        <v>21</v>
      </c>
      <c r="H16" s="106">
        <v>10.5</v>
      </c>
      <c r="I16" s="106">
        <v>930.5</v>
      </c>
      <c r="J16" s="107">
        <v>13432.110000000019</v>
      </c>
      <c r="K16" s="107">
        <v>1611508.69</v>
      </c>
      <c r="L16" s="107">
        <v>165593.01999999999</v>
      </c>
      <c r="M16" s="106">
        <v>43365.86</v>
      </c>
      <c r="N16" s="106">
        <v>128.5</v>
      </c>
      <c r="O16" s="106">
        <v>18892.940000000002</v>
      </c>
      <c r="P16" s="106">
        <v>64841.909999999996</v>
      </c>
      <c r="Q16" s="106">
        <v>2695.7150000000001</v>
      </c>
      <c r="R16" s="106">
        <v>2238.13</v>
      </c>
      <c r="S16" s="106">
        <v>493.96</v>
      </c>
      <c r="T16" s="106">
        <v>55.769999999999996</v>
      </c>
      <c r="U16" s="106">
        <v>480.11</v>
      </c>
      <c r="V16" s="106">
        <f t="shared" ref="V16:W16" si="4">SUM(V17:V18)</f>
        <v>0</v>
      </c>
      <c r="W16" s="108">
        <f t="shared" si="4"/>
        <v>2032893.175</v>
      </c>
      <c r="Y16" s="98"/>
      <c r="Z16" s="98"/>
    </row>
    <row r="17" spans="1:26" ht="16.95" customHeight="1" x14ac:dyDescent="0.3">
      <c r="A17" s="109"/>
      <c r="B17" s="110"/>
      <c r="C17" s="105" t="s">
        <v>110</v>
      </c>
      <c r="D17" s="101">
        <v>29942.28</v>
      </c>
      <c r="E17" s="101">
        <v>34745.1</v>
      </c>
      <c r="F17" s="101">
        <v>9323.23</v>
      </c>
      <c r="G17" s="101">
        <v>14</v>
      </c>
      <c r="H17" s="101">
        <v>10.5</v>
      </c>
      <c r="I17" s="101">
        <v>263.49</v>
      </c>
      <c r="J17" s="102">
        <v>8144.0300000000097</v>
      </c>
      <c r="K17" s="102">
        <v>1019444.93</v>
      </c>
      <c r="L17" s="102">
        <v>99775.98</v>
      </c>
      <c r="M17" s="101">
        <v>32146.58</v>
      </c>
      <c r="N17" s="101">
        <v>63</v>
      </c>
      <c r="O17" s="101">
        <v>13679.84</v>
      </c>
      <c r="P17" s="101">
        <v>46142.879999999997</v>
      </c>
      <c r="Q17" s="101">
        <v>1465.03</v>
      </c>
      <c r="R17" s="101">
        <v>1384.18</v>
      </c>
      <c r="S17" s="101">
        <v>213.75</v>
      </c>
      <c r="T17" s="101">
        <v>25.08</v>
      </c>
      <c r="U17" s="101">
        <v>210.9</v>
      </c>
      <c r="V17" s="101">
        <v>0</v>
      </c>
      <c r="W17" s="103">
        <f t="shared" ref="W17:W18" si="5">SUM(D17:V17)</f>
        <v>1296994.78</v>
      </c>
      <c r="Y17" s="98"/>
      <c r="Z17" s="98"/>
    </row>
    <row r="18" spans="1:26" ht="16.95" customHeight="1" x14ac:dyDescent="0.3">
      <c r="A18" s="109"/>
      <c r="B18" s="110"/>
      <c r="C18" s="105" t="s">
        <v>111</v>
      </c>
      <c r="D18" s="101">
        <v>13718.2</v>
      </c>
      <c r="E18" s="101">
        <v>17641.43</v>
      </c>
      <c r="F18" s="101">
        <v>2834.22</v>
      </c>
      <c r="G18" s="101">
        <v>7</v>
      </c>
      <c r="H18" s="101">
        <v>0</v>
      </c>
      <c r="I18" s="101">
        <v>667.01</v>
      </c>
      <c r="J18" s="102">
        <v>5288.0800000000099</v>
      </c>
      <c r="K18" s="102">
        <v>592063.76</v>
      </c>
      <c r="L18" s="102">
        <v>65817.039999999994</v>
      </c>
      <c r="M18" s="101">
        <v>11219.28</v>
      </c>
      <c r="N18" s="101">
        <v>65.5</v>
      </c>
      <c r="O18" s="101">
        <v>5213.1000000000004</v>
      </c>
      <c r="P18" s="101">
        <v>18699.03</v>
      </c>
      <c r="Q18" s="101">
        <v>1230.6849999999999</v>
      </c>
      <c r="R18" s="101">
        <v>853.95</v>
      </c>
      <c r="S18" s="101">
        <v>280.20999999999998</v>
      </c>
      <c r="T18" s="101">
        <v>30.69</v>
      </c>
      <c r="U18" s="101">
        <v>269.20999999999998</v>
      </c>
      <c r="V18" s="101">
        <v>0</v>
      </c>
      <c r="W18" s="103">
        <f t="shared" si="5"/>
        <v>735898.39500000002</v>
      </c>
      <c r="Y18" s="98"/>
      <c r="Z18" s="98"/>
    </row>
    <row r="19" spans="1:26" ht="5.25" customHeight="1" x14ac:dyDescent="0.3">
      <c r="A19" s="109"/>
      <c r="B19" s="110"/>
      <c r="C19" s="105"/>
      <c r="D19" s="101"/>
      <c r="E19" s="101"/>
      <c r="F19" s="101"/>
      <c r="G19" s="101"/>
      <c r="H19" s="101"/>
      <c r="I19" s="101"/>
      <c r="J19" s="102"/>
      <c r="K19" s="102"/>
      <c r="L19" s="102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3">
        <v>0</v>
      </c>
      <c r="Y19" s="98"/>
      <c r="Z19" s="98"/>
    </row>
    <row r="20" spans="1:26" ht="16.95" customHeight="1" x14ac:dyDescent="0.3">
      <c r="A20" s="93"/>
      <c r="B20" s="104" t="s">
        <v>112</v>
      </c>
      <c r="C20" s="105"/>
      <c r="D20" s="106">
        <v>42244.130000000005</v>
      </c>
      <c r="E20" s="106">
        <v>57482.509999999995</v>
      </c>
      <c r="F20" s="106">
        <v>11364.320000000009</v>
      </c>
      <c r="G20" s="106">
        <v>29.33</v>
      </c>
      <c r="H20" s="106">
        <v>0</v>
      </c>
      <c r="I20" s="106">
        <v>786.27</v>
      </c>
      <c r="J20" s="107">
        <v>15873.170000000031</v>
      </c>
      <c r="K20" s="107">
        <v>1336505.3499999999</v>
      </c>
      <c r="L20" s="107">
        <v>112148.55</v>
      </c>
      <c r="M20" s="106">
        <v>28110.87</v>
      </c>
      <c r="N20" s="106">
        <v>1</v>
      </c>
      <c r="O20" s="106">
        <v>15194.989999999998</v>
      </c>
      <c r="P20" s="106">
        <v>90879.280000000013</v>
      </c>
      <c r="Q20" s="106">
        <v>9421.1849999999995</v>
      </c>
      <c r="R20" s="106">
        <v>1273.1399999999999</v>
      </c>
      <c r="S20" s="106">
        <v>1149.1600000000001</v>
      </c>
      <c r="T20" s="106">
        <v>138.85999999999999</v>
      </c>
      <c r="U20" s="106">
        <v>509.15999999999997</v>
      </c>
      <c r="V20" s="106">
        <f t="shared" ref="V20:W20" si="6">SUM(V21:V23)</f>
        <v>0</v>
      </c>
      <c r="W20" s="108">
        <f t="shared" si="6"/>
        <v>1723111.2749999997</v>
      </c>
      <c r="Y20" s="98"/>
      <c r="Z20" s="98"/>
    </row>
    <row r="21" spans="1:26" ht="16.95" customHeight="1" x14ac:dyDescent="0.3">
      <c r="A21" s="109"/>
      <c r="B21" s="110"/>
      <c r="C21" s="105" t="s">
        <v>113</v>
      </c>
      <c r="D21" s="101">
        <v>23346.43</v>
      </c>
      <c r="E21" s="101">
        <v>30939.54</v>
      </c>
      <c r="F21" s="101">
        <v>7108.50000000001</v>
      </c>
      <c r="G21" s="101">
        <v>25.25</v>
      </c>
      <c r="H21" s="101">
        <v>0</v>
      </c>
      <c r="I21" s="101">
        <v>438.03</v>
      </c>
      <c r="J21" s="102">
        <v>8697.2700000000204</v>
      </c>
      <c r="K21" s="102">
        <v>803909.45</v>
      </c>
      <c r="L21" s="102">
        <v>67075.22</v>
      </c>
      <c r="M21" s="101">
        <v>15570.24</v>
      </c>
      <c r="N21" s="101">
        <v>1</v>
      </c>
      <c r="O21" s="101">
        <v>8573.92</v>
      </c>
      <c r="P21" s="101">
        <v>46926.68</v>
      </c>
      <c r="Q21" s="101">
        <v>4267.0649999999996</v>
      </c>
      <c r="R21" s="101">
        <v>824.38</v>
      </c>
      <c r="S21" s="101">
        <v>666.59</v>
      </c>
      <c r="T21" s="101">
        <v>82.94</v>
      </c>
      <c r="U21" s="101">
        <v>489.84</v>
      </c>
      <c r="V21" s="101">
        <v>0</v>
      </c>
      <c r="W21" s="103">
        <f t="shared" ref="W21:W23" si="7">SUM(D21:V21)</f>
        <v>1018942.3449999999</v>
      </c>
      <c r="Y21" s="98"/>
      <c r="Z21" s="98"/>
    </row>
    <row r="22" spans="1:26" ht="16.95" customHeight="1" x14ac:dyDescent="0.3">
      <c r="A22" s="109"/>
      <c r="B22" s="110"/>
      <c r="C22" s="105" t="s">
        <v>114</v>
      </c>
      <c r="D22" s="101">
        <v>12349.48</v>
      </c>
      <c r="E22" s="101">
        <v>17384.02</v>
      </c>
      <c r="F22" s="101">
        <v>2976.26</v>
      </c>
      <c r="G22" s="101">
        <v>3.25</v>
      </c>
      <c r="H22" s="101">
        <v>0</v>
      </c>
      <c r="I22" s="101">
        <v>209</v>
      </c>
      <c r="J22" s="102">
        <v>4845.6000000000104</v>
      </c>
      <c r="K22" s="102">
        <v>334294.71000000002</v>
      </c>
      <c r="L22" s="102">
        <v>28225.74</v>
      </c>
      <c r="M22" s="101">
        <v>8358.0400000000009</v>
      </c>
      <c r="N22" s="101">
        <v>0</v>
      </c>
      <c r="O22" s="101">
        <v>4255.8599999999997</v>
      </c>
      <c r="P22" s="101">
        <v>33108.300000000003</v>
      </c>
      <c r="Q22" s="101">
        <v>2897.7150000000001</v>
      </c>
      <c r="R22" s="101">
        <v>279.70999999999998</v>
      </c>
      <c r="S22" s="101">
        <v>367.48</v>
      </c>
      <c r="T22" s="101">
        <v>44.25</v>
      </c>
      <c r="U22" s="101">
        <v>0</v>
      </c>
      <c r="V22" s="101">
        <v>0</v>
      </c>
      <c r="W22" s="103">
        <f t="shared" si="7"/>
        <v>449599.41500000004</v>
      </c>
      <c r="Y22" s="98"/>
      <c r="Z22" s="98"/>
    </row>
    <row r="23" spans="1:26" ht="16.95" customHeight="1" x14ac:dyDescent="0.3">
      <c r="A23" s="109"/>
      <c r="B23" s="110"/>
      <c r="C23" s="105" t="s">
        <v>115</v>
      </c>
      <c r="D23" s="101">
        <v>6548.22</v>
      </c>
      <c r="E23" s="101">
        <v>9158.9500000000007</v>
      </c>
      <c r="F23" s="101">
        <v>1279.56</v>
      </c>
      <c r="G23" s="101">
        <v>0.83</v>
      </c>
      <c r="H23" s="101">
        <v>0</v>
      </c>
      <c r="I23" s="101">
        <v>139.24</v>
      </c>
      <c r="J23" s="102">
        <v>2330.3000000000002</v>
      </c>
      <c r="K23" s="102">
        <v>198301.19</v>
      </c>
      <c r="L23" s="102">
        <v>16847.59</v>
      </c>
      <c r="M23" s="101">
        <v>4182.59</v>
      </c>
      <c r="N23" s="101">
        <v>0</v>
      </c>
      <c r="O23" s="101">
        <v>2365.21</v>
      </c>
      <c r="P23" s="101">
        <v>10844.3</v>
      </c>
      <c r="Q23" s="101">
        <v>2256.4050000000002</v>
      </c>
      <c r="R23" s="101">
        <v>169.05</v>
      </c>
      <c r="S23" s="101">
        <v>115.09</v>
      </c>
      <c r="T23" s="101">
        <v>11.67</v>
      </c>
      <c r="U23" s="101">
        <v>19.32</v>
      </c>
      <c r="V23" s="101">
        <v>0</v>
      </c>
      <c r="W23" s="103">
        <f t="shared" si="7"/>
        <v>254569.51499999998</v>
      </c>
      <c r="Y23" s="98"/>
      <c r="Z23" s="98"/>
    </row>
    <row r="24" spans="1:26" ht="5.25" customHeight="1" x14ac:dyDescent="0.3">
      <c r="A24" s="109"/>
      <c r="B24" s="110"/>
      <c r="C24" s="105"/>
      <c r="D24" s="101"/>
      <c r="E24" s="101"/>
      <c r="F24" s="101"/>
      <c r="G24" s="101"/>
      <c r="H24" s="101"/>
      <c r="I24" s="101"/>
      <c r="J24" s="102"/>
      <c r="K24" s="102"/>
      <c r="L24" s="102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3">
        <v>0</v>
      </c>
      <c r="Y24" s="98"/>
      <c r="Z24" s="98"/>
    </row>
    <row r="25" spans="1:26" ht="16.95" customHeight="1" x14ac:dyDescent="0.3">
      <c r="A25" s="93"/>
      <c r="B25" s="104" t="s">
        <v>116</v>
      </c>
      <c r="C25" s="105"/>
      <c r="D25" s="106">
        <v>72254.429999999993</v>
      </c>
      <c r="E25" s="106">
        <v>90468.27</v>
      </c>
      <c r="F25" s="106">
        <v>18279.009999999998</v>
      </c>
      <c r="G25" s="106">
        <v>34.5</v>
      </c>
      <c r="H25" s="106">
        <v>19.43</v>
      </c>
      <c r="I25" s="106">
        <v>1232.8200000000002</v>
      </c>
      <c r="J25" s="107">
        <v>28368.700000000008</v>
      </c>
      <c r="K25" s="107">
        <v>2111985.0600000019</v>
      </c>
      <c r="L25" s="107">
        <v>226128.66</v>
      </c>
      <c r="M25" s="106">
        <v>49956.070000000007</v>
      </c>
      <c r="N25" s="106">
        <v>25.17</v>
      </c>
      <c r="O25" s="106">
        <v>21999.43</v>
      </c>
      <c r="P25" s="106">
        <v>143654.39999999999</v>
      </c>
      <c r="Q25" s="106">
        <v>6440.7300000000005</v>
      </c>
      <c r="R25" s="106">
        <v>2772.7200000000003</v>
      </c>
      <c r="S25" s="106">
        <v>2061.7400000000002</v>
      </c>
      <c r="T25" s="106">
        <v>167.03000000000003</v>
      </c>
      <c r="U25" s="106">
        <v>4898.29</v>
      </c>
      <c r="V25" s="106">
        <f t="shared" ref="V25:W25" si="8">SUM(V26:V31)</f>
        <v>0</v>
      </c>
      <c r="W25" s="108">
        <f t="shared" si="8"/>
        <v>2780746.4600000018</v>
      </c>
      <c r="Y25" s="98"/>
      <c r="Z25" s="98"/>
    </row>
    <row r="26" spans="1:26" ht="16.95" customHeight="1" x14ac:dyDescent="0.3">
      <c r="A26" s="109"/>
      <c r="B26" s="110"/>
      <c r="C26" s="105" t="s">
        <v>117</v>
      </c>
      <c r="D26" s="101">
        <v>9788.7999999999993</v>
      </c>
      <c r="E26" s="101">
        <v>11719.17</v>
      </c>
      <c r="F26" s="101">
        <v>2093.0300000000002</v>
      </c>
      <c r="G26" s="101">
        <v>4</v>
      </c>
      <c r="H26" s="101">
        <v>10</v>
      </c>
      <c r="I26" s="101">
        <v>311.5</v>
      </c>
      <c r="J26" s="102">
        <v>3673.32</v>
      </c>
      <c r="K26" s="102">
        <v>340285.55000000098</v>
      </c>
      <c r="L26" s="102">
        <v>29987.119999999999</v>
      </c>
      <c r="M26" s="101">
        <v>6747.31</v>
      </c>
      <c r="N26" s="101">
        <v>23.5</v>
      </c>
      <c r="O26" s="101">
        <v>2716.1</v>
      </c>
      <c r="P26" s="101">
        <v>16340.52</v>
      </c>
      <c r="Q26" s="101">
        <v>519.005</v>
      </c>
      <c r="R26" s="101">
        <v>334.79</v>
      </c>
      <c r="S26" s="101">
        <v>189.16</v>
      </c>
      <c r="T26" s="101">
        <v>15.96</v>
      </c>
      <c r="U26" s="101">
        <v>26</v>
      </c>
      <c r="V26" s="101">
        <v>0</v>
      </c>
      <c r="W26" s="103">
        <f t="shared" ref="W26:W31" si="9">SUM(D26:V26)</f>
        <v>424784.83500000095</v>
      </c>
      <c r="Y26" s="98"/>
      <c r="Z26" s="98"/>
    </row>
    <row r="27" spans="1:26" ht="16.95" customHeight="1" x14ac:dyDescent="0.3">
      <c r="A27" s="109"/>
      <c r="B27" s="110"/>
      <c r="C27" s="105" t="s">
        <v>118</v>
      </c>
      <c r="D27" s="101">
        <v>7744.49</v>
      </c>
      <c r="E27" s="101">
        <v>9814.89</v>
      </c>
      <c r="F27" s="101">
        <v>1142.0999999999999</v>
      </c>
      <c r="G27" s="101">
        <v>1</v>
      </c>
      <c r="H27" s="101">
        <v>0</v>
      </c>
      <c r="I27" s="101">
        <v>76.569999999999993</v>
      </c>
      <c r="J27" s="102">
        <v>2452.08</v>
      </c>
      <c r="K27" s="102">
        <v>192829.3</v>
      </c>
      <c r="L27" s="102">
        <v>21159.66</v>
      </c>
      <c r="M27" s="101">
        <v>5793.83</v>
      </c>
      <c r="N27" s="101">
        <v>0</v>
      </c>
      <c r="O27" s="101">
        <v>2326.15</v>
      </c>
      <c r="P27" s="101">
        <v>13886.65</v>
      </c>
      <c r="Q27" s="101">
        <v>936.73500000000001</v>
      </c>
      <c r="R27" s="101">
        <v>266.33999999999997</v>
      </c>
      <c r="S27" s="101">
        <v>148.38</v>
      </c>
      <c r="T27" s="101">
        <v>14.9</v>
      </c>
      <c r="U27" s="101">
        <v>77</v>
      </c>
      <c r="V27" s="101">
        <v>0</v>
      </c>
      <c r="W27" s="103">
        <f t="shared" si="9"/>
        <v>258670.07499999995</v>
      </c>
      <c r="Y27" s="98"/>
      <c r="Z27" s="98"/>
    </row>
    <row r="28" spans="1:26" ht="16.95" customHeight="1" x14ac:dyDescent="0.3">
      <c r="A28" s="109"/>
      <c r="B28" s="110"/>
      <c r="C28" s="105" t="s">
        <v>119</v>
      </c>
      <c r="D28" s="101">
        <v>3390.87</v>
      </c>
      <c r="E28" s="101">
        <v>4563.2</v>
      </c>
      <c r="F28" s="101">
        <v>854.75</v>
      </c>
      <c r="G28" s="101">
        <v>0</v>
      </c>
      <c r="H28" s="101">
        <v>1.68</v>
      </c>
      <c r="I28" s="101">
        <v>125.4</v>
      </c>
      <c r="J28" s="102">
        <v>1522.25</v>
      </c>
      <c r="K28" s="102">
        <v>95261.840000000098</v>
      </c>
      <c r="L28" s="102">
        <v>10622.15</v>
      </c>
      <c r="M28" s="101">
        <v>1803.76</v>
      </c>
      <c r="N28" s="101">
        <v>1.67</v>
      </c>
      <c r="O28" s="101">
        <v>570.86</v>
      </c>
      <c r="P28" s="101">
        <v>7365.93</v>
      </c>
      <c r="Q28" s="101">
        <v>153.16999999999999</v>
      </c>
      <c r="R28" s="101">
        <v>146.66</v>
      </c>
      <c r="S28" s="101">
        <v>45.8</v>
      </c>
      <c r="T28" s="101">
        <v>7.23</v>
      </c>
      <c r="U28" s="101">
        <v>8.5</v>
      </c>
      <c r="V28" s="101">
        <v>0</v>
      </c>
      <c r="W28" s="103">
        <f t="shared" si="9"/>
        <v>126445.72000000007</v>
      </c>
      <c r="Y28" s="98"/>
      <c r="Z28" s="98"/>
    </row>
    <row r="29" spans="1:26" ht="16.95" customHeight="1" x14ac:dyDescent="0.3">
      <c r="A29" s="109"/>
      <c r="B29" s="110"/>
      <c r="C29" s="105" t="s">
        <v>120</v>
      </c>
      <c r="D29" s="101">
        <v>33773.35</v>
      </c>
      <c r="E29" s="101">
        <v>41172.410000000003</v>
      </c>
      <c r="F29" s="101">
        <v>11002.19</v>
      </c>
      <c r="G29" s="101">
        <v>26.25</v>
      </c>
      <c r="H29" s="101">
        <v>7.75</v>
      </c>
      <c r="I29" s="101">
        <v>600.22</v>
      </c>
      <c r="J29" s="102">
        <v>13949.44</v>
      </c>
      <c r="K29" s="102">
        <v>959462.05000000098</v>
      </c>
      <c r="L29" s="102">
        <v>111032.41</v>
      </c>
      <c r="M29" s="101">
        <v>21062.75</v>
      </c>
      <c r="N29" s="101">
        <v>0</v>
      </c>
      <c r="O29" s="101">
        <v>11022.89</v>
      </c>
      <c r="P29" s="101">
        <v>61075.38</v>
      </c>
      <c r="Q29" s="101">
        <v>2617.8200000000002</v>
      </c>
      <c r="R29" s="101">
        <v>1394.46</v>
      </c>
      <c r="S29" s="101">
        <v>1152.1400000000001</v>
      </c>
      <c r="T29" s="101">
        <v>97.02</v>
      </c>
      <c r="U29" s="101">
        <v>4646.26</v>
      </c>
      <c r="V29" s="101">
        <v>0</v>
      </c>
      <c r="W29" s="103">
        <f t="shared" si="9"/>
        <v>1274094.7900000007</v>
      </c>
      <c r="Y29" s="98"/>
      <c r="Z29" s="98"/>
    </row>
    <row r="30" spans="1:26" ht="16.95" customHeight="1" x14ac:dyDescent="0.3">
      <c r="A30" s="109"/>
      <c r="B30" s="110"/>
      <c r="C30" s="105" t="s">
        <v>121</v>
      </c>
      <c r="D30" s="101">
        <v>4969.5200000000004</v>
      </c>
      <c r="E30" s="101">
        <v>6773.61</v>
      </c>
      <c r="F30" s="101">
        <v>687.83</v>
      </c>
      <c r="G30" s="101">
        <v>3.25</v>
      </c>
      <c r="H30" s="101">
        <v>0</v>
      </c>
      <c r="I30" s="101">
        <v>23.63</v>
      </c>
      <c r="J30" s="102">
        <v>1932.44</v>
      </c>
      <c r="K30" s="102">
        <v>143490.17000000001</v>
      </c>
      <c r="L30" s="102">
        <v>14546.53</v>
      </c>
      <c r="M30" s="101">
        <v>4112.22</v>
      </c>
      <c r="N30" s="101">
        <v>0</v>
      </c>
      <c r="O30" s="101">
        <v>1173.6500000000001</v>
      </c>
      <c r="P30" s="101">
        <v>17447.810000000001</v>
      </c>
      <c r="Q30" s="101">
        <v>399.05</v>
      </c>
      <c r="R30" s="101">
        <v>153.57</v>
      </c>
      <c r="S30" s="101">
        <v>193.36</v>
      </c>
      <c r="T30" s="101">
        <v>5.25</v>
      </c>
      <c r="U30" s="101">
        <v>16.420000000000002</v>
      </c>
      <c r="V30" s="101">
        <v>0</v>
      </c>
      <c r="W30" s="103">
        <f t="shared" si="9"/>
        <v>195928.31</v>
      </c>
      <c r="Y30" s="98"/>
      <c r="Z30" s="98"/>
    </row>
    <row r="31" spans="1:26" ht="16.95" customHeight="1" x14ac:dyDescent="0.3">
      <c r="A31" s="109"/>
      <c r="B31" s="110"/>
      <c r="C31" s="105" t="s">
        <v>122</v>
      </c>
      <c r="D31" s="101">
        <v>12587.4</v>
      </c>
      <c r="E31" s="101">
        <v>16424.990000000002</v>
      </c>
      <c r="F31" s="101">
        <v>2499.11</v>
      </c>
      <c r="G31" s="101">
        <v>0</v>
      </c>
      <c r="H31" s="101">
        <v>0</v>
      </c>
      <c r="I31" s="101">
        <v>95.5</v>
      </c>
      <c r="J31" s="102">
        <v>4839.1700000000101</v>
      </c>
      <c r="K31" s="102">
        <v>380656.15</v>
      </c>
      <c r="L31" s="102">
        <v>38780.79</v>
      </c>
      <c r="M31" s="101">
        <v>10436.200000000001</v>
      </c>
      <c r="N31" s="101">
        <v>0</v>
      </c>
      <c r="O31" s="101">
        <v>4189.78</v>
      </c>
      <c r="P31" s="101">
        <v>27538.11</v>
      </c>
      <c r="Q31" s="101">
        <v>1814.95</v>
      </c>
      <c r="R31" s="101">
        <v>476.9</v>
      </c>
      <c r="S31" s="101">
        <v>332.9</v>
      </c>
      <c r="T31" s="101">
        <v>26.67</v>
      </c>
      <c r="U31" s="101">
        <v>124.11</v>
      </c>
      <c r="V31" s="101">
        <v>0</v>
      </c>
      <c r="W31" s="103">
        <f t="shared" si="9"/>
        <v>500822.7300000001</v>
      </c>
      <c r="Y31" s="98"/>
      <c r="Z31" s="98"/>
    </row>
    <row r="32" spans="1:26" ht="5.25" customHeight="1" x14ac:dyDescent="0.3">
      <c r="A32" s="109"/>
      <c r="B32" s="110"/>
      <c r="C32" s="105"/>
      <c r="D32" s="101"/>
      <c r="E32" s="101"/>
      <c r="F32" s="101"/>
      <c r="G32" s="101"/>
      <c r="H32" s="101"/>
      <c r="I32" s="101"/>
      <c r="J32" s="102"/>
      <c r="K32" s="102"/>
      <c r="L32" s="102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3">
        <v>0</v>
      </c>
      <c r="Y32" s="98"/>
      <c r="Z32" s="98"/>
    </row>
    <row r="33" spans="1:35" ht="16.95" customHeight="1" x14ac:dyDescent="0.3">
      <c r="A33" s="93"/>
      <c r="B33" s="104" t="s">
        <v>123</v>
      </c>
      <c r="C33" s="105"/>
      <c r="D33" s="106">
        <v>60667.96</v>
      </c>
      <c r="E33" s="106">
        <v>79244.160000000003</v>
      </c>
      <c r="F33" s="106">
        <v>10392.330000000002</v>
      </c>
      <c r="G33" s="106">
        <v>124.9</v>
      </c>
      <c r="H33" s="106">
        <v>12.15</v>
      </c>
      <c r="I33" s="106">
        <v>1496.66</v>
      </c>
      <c r="J33" s="107">
        <v>21436.580000000027</v>
      </c>
      <c r="K33" s="107">
        <v>1589702.5100000009</v>
      </c>
      <c r="L33" s="107">
        <v>200914.43</v>
      </c>
      <c r="M33" s="106">
        <v>43357.350000000006</v>
      </c>
      <c r="N33" s="106">
        <v>1</v>
      </c>
      <c r="O33" s="106">
        <v>15602.079999999998</v>
      </c>
      <c r="P33" s="106">
        <v>218488.65999999997</v>
      </c>
      <c r="Q33" s="106">
        <v>5044.6150000000007</v>
      </c>
      <c r="R33" s="106">
        <v>1916.1299999999999</v>
      </c>
      <c r="S33" s="106">
        <v>1179.1799999999998</v>
      </c>
      <c r="T33" s="106">
        <v>93.47</v>
      </c>
      <c r="U33" s="106">
        <v>480.53999999999996</v>
      </c>
      <c r="V33" s="106">
        <f t="shared" ref="V33:W33" si="10">SUM(V34:V41)</f>
        <v>0</v>
      </c>
      <c r="W33" s="108">
        <f t="shared" si="10"/>
        <v>2250154.705000001</v>
      </c>
      <c r="Y33" s="98"/>
      <c r="Z33" s="98"/>
    </row>
    <row r="34" spans="1:35" ht="16.95" customHeight="1" x14ac:dyDescent="0.3">
      <c r="A34" s="109"/>
      <c r="B34" s="110"/>
      <c r="C34" s="105" t="s">
        <v>124</v>
      </c>
      <c r="D34" s="101">
        <v>11898.31</v>
      </c>
      <c r="E34" s="101">
        <v>14948.79</v>
      </c>
      <c r="F34" s="101">
        <v>4224.41</v>
      </c>
      <c r="G34" s="101">
        <v>7.5</v>
      </c>
      <c r="H34" s="101">
        <v>5</v>
      </c>
      <c r="I34" s="101">
        <v>407.78</v>
      </c>
      <c r="J34" s="102">
        <v>4532.3600000000097</v>
      </c>
      <c r="K34" s="102">
        <v>352861.73000000097</v>
      </c>
      <c r="L34" s="102">
        <v>47584.74</v>
      </c>
      <c r="M34" s="101">
        <v>8639.17</v>
      </c>
      <c r="N34" s="101">
        <v>0</v>
      </c>
      <c r="O34" s="101">
        <v>3647.69</v>
      </c>
      <c r="P34" s="101">
        <v>23633.64</v>
      </c>
      <c r="Q34" s="101">
        <v>676.24</v>
      </c>
      <c r="R34" s="101">
        <v>467.15</v>
      </c>
      <c r="S34" s="101">
        <v>129.37</v>
      </c>
      <c r="T34" s="101">
        <v>12.25</v>
      </c>
      <c r="U34" s="101">
        <v>345.63</v>
      </c>
      <c r="V34" s="101">
        <v>0</v>
      </c>
      <c r="W34" s="103">
        <f t="shared" ref="W34:W41" si="11">SUM(D34:V34)</f>
        <v>474021.760000001</v>
      </c>
      <c r="Y34" s="98"/>
      <c r="Z34" s="98"/>
    </row>
    <row r="35" spans="1:35" ht="16.95" customHeight="1" x14ac:dyDescent="0.3">
      <c r="A35" s="109"/>
      <c r="B35" s="110"/>
      <c r="C35" s="105" t="s">
        <v>125</v>
      </c>
      <c r="D35" s="101">
        <v>1765.59</v>
      </c>
      <c r="E35" s="101">
        <v>2798.74</v>
      </c>
      <c r="F35" s="101">
        <v>146.55000000000001</v>
      </c>
      <c r="G35" s="101">
        <v>0</v>
      </c>
      <c r="H35" s="101">
        <v>0</v>
      </c>
      <c r="I35" s="101">
        <v>28.23</v>
      </c>
      <c r="J35" s="102">
        <v>661.68</v>
      </c>
      <c r="K35" s="102">
        <v>52177.24</v>
      </c>
      <c r="L35" s="102">
        <v>6482.53</v>
      </c>
      <c r="M35" s="101">
        <v>1300.93</v>
      </c>
      <c r="N35" s="101">
        <v>0</v>
      </c>
      <c r="O35" s="101">
        <v>334.89</v>
      </c>
      <c r="P35" s="101">
        <v>3646.9</v>
      </c>
      <c r="Q35" s="101">
        <v>232.185</v>
      </c>
      <c r="R35" s="101">
        <v>38.75</v>
      </c>
      <c r="S35" s="101">
        <v>29.88</v>
      </c>
      <c r="T35" s="101">
        <v>5</v>
      </c>
      <c r="U35" s="101">
        <v>0</v>
      </c>
      <c r="V35" s="101">
        <v>0</v>
      </c>
      <c r="W35" s="103">
        <f t="shared" si="11"/>
        <v>69649.095000000001</v>
      </c>
      <c r="Y35" s="98"/>
      <c r="Z35" s="98"/>
    </row>
    <row r="36" spans="1:35" ht="16.95" customHeight="1" x14ac:dyDescent="0.3">
      <c r="A36" s="109"/>
      <c r="B36" s="110"/>
      <c r="C36" s="105" t="s">
        <v>126</v>
      </c>
      <c r="D36" s="101">
        <v>6769.83</v>
      </c>
      <c r="E36" s="101">
        <v>9114.83</v>
      </c>
      <c r="F36" s="101">
        <v>706.09</v>
      </c>
      <c r="G36" s="101">
        <v>0</v>
      </c>
      <c r="H36" s="101">
        <v>7.14</v>
      </c>
      <c r="I36" s="101">
        <v>83.25</v>
      </c>
      <c r="J36" s="102">
        <v>2046.54</v>
      </c>
      <c r="K36" s="102">
        <v>147798.07</v>
      </c>
      <c r="L36" s="102">
        <v>19791.57</v>
      </c>
      <c r="M36" s="101">
        <v>4271.21</v>
      </c>
      <c r="N36" s="101">
        <v>0</v>
      </c>
      <c r="O36" s="101">
        <v>1998.92</v>
      </c>
      <c r="P36" s="101">
        <v>22827.85</v>
      </c>
      <c r="Q36" s="101">
        <v>318.5</v>
      </c>
      <c r="R36" s="101">
        <v>185.18</v>
      </c>
      <c r="S36" s="101">
        <v>195.04</v>
      </c>
      <c r="T36" s="101">
        <v>9.6999999999999993</v>
      </c>
      <c r="U36" s="101">
        <v>24.26</v>
      </c>
      <c r="V36" s="101">
        <v>0</v>
      </c>
      <c r="W36" s="103">
        <f t="shared" si="11"/>
        <v>216147.98000000004</v>
      </c>
      <c r="Y36" s="98"/>
      <c r="Z36" s="98"/>
    </row>
    <row r="37" spans="1:35" ht="16.95" customHeight="1" x14ac:dyDescent="0.3">
      <c r="A37" s="109"/>
      <c r="B37" s="110"/>
      <c r="C37" s="105" t="s">
        <v>127</v>
      </c>
      <c r="D37" s="101">
        <v>17085.810000000001</v>
      </c>
      <c r="E37" s="101">
        <v>20861.3</v>
      </c>
      <c r="F37" s="101">
        <v>2071.4899999999998</v>
      </c>
      <c r="G37" s="101">
        <v>110.65</v>
      </c>
      <c r="H37" s="101">
        <v>0</v>
      </c>
      <c r="I37" s="101">
        <v>458.16</v>
      </c>
      <c r="J37" s="102">
        <v>5084.6200000000099</v>
      </c>
      <c r="K37" s="102">
        <v>427950.14</v>
      </c>
      <c r="L37" s="102">
        <v>54079.24</v>
      </c>
      <c r="M37" s="101">
        <v>12167.11</v>
      </c>
      <c r="N37" s="101">
        <v>0</v>
      </c>
      <c r="O37" s="101">
        <v>4100.99</v>
      </c>
      <c r="P37" s="101">
        <v>75935.649999999994</v>
      </c>
      <c r="Q37" s="101">
        <v>1621.03</v>
      </c>
      <c r="R37" s="101">
        <v>504.76</v>
      </c>
      <c r="S37" s="101">
        <v>156.54</v>
      </c>
      <c r="T37" s="101">
        <v>23.29</v>
      </c>
      <c r="U37" s="101">
        <v>52.5</v>
      </c>
      <c r="V37" s="101">
        <v>0</v>
      </c>
      <c r="W37" s="103">
        <f t="shared" si="11"/>
        <v>622263.28000000014</v>
      </c>
      <c r="Y37" s="98"/>
      <c r="Z37" s="98"/>
    </row>
    <row r="38" spans="1:35" ht="16.95" customHeight="1" x14ac:dyDescent="0.3">
      <c r="A38" s="109"/>
      <c r="B38" s="110"/>
      <c r="C38" s="105" t="s">
        <v>128</v>
      </c>
      <c r="D38" s="101">
        <v>5103.46</v>
      </c>
      <c r="E38" s="101">
        <v>6392.82</v>
      </c>
      <c r="F38" s="101">
        <v>1653.5</v>
      </c>
      <c r="G38" s="101">
        <v>1</v>
      </c>
      <c r="H38" s="101">
        <v>0</v>
      </c>
      <c r="I38" s="101">
        <v>116.59</v>
      </c>
      <c r="J38" s="102">
        <v>2344.11</v>
      </c>
      <c r="K38" s="102">
        <v>147528.53</v>
      </c>
      <c r="L38" s="102">
        <v>15840.45</v>
      </c>
      <c r="M38" s="101">
        <v>3666.21</v>
      </c>
      <c r="N38" s="101">
        <v>0</v>
      </c>
      <c r="O38" s="101">
        <v>1529.43</v>
      </c>
      <c r="P38" s="101">
        <v>20944.37</v>
      </c>
      <c r="Q38" s="101">
        <v>584.72</v>
      </c>
      <c r="R38" s="101">
        <v>209.35</v>
      </c>
      <c r="S38" s="101">
        <v>275.08999999999997</v>
      </c>
      <c r="T38" s="101">
        <v>11.5</v>
      </c>
      <c r="U38" s="101">
        <v>34.630000000000003</v>
      </c>
      <c r="V38" s="101">
        <v>0</v>
      </c>
      <c r="W38" s="103">
        <f t="shared" si="11"/>
        <v>206235.76</v>
      </c>
      <c r="Y38" s="98"/>
      <c r="Z38" s="98"/>
    </row>
    <row r="39" spans="1:35" ht="16.95" customHeight="1" x14ac:dyDescent="0.3">
      <c r="A39" s="109"/>
      <c r="B39" s="110"/>
      <c r="C39" s="105" t="s">
        <v>129</v>
      </c>
      <c r="D39" s="101">
        <v>9970.57</v>
      </c>
      <c r="E39" s="101">
        <v>13946.81</v>
      </c>
      <c r="F39" s="101">
        <v>1125.8800000000001</v>
      </c>
      <c r="G39" s="101">
        <v>1.48</v>
      </c>
      <c r="H39" s="101">
        <v>0.01</v>
      </c>
      <c r="I39" s="101">
        <v>182.95</v>
      </c>
      <c r="J39" s="102">
        <v>4357.5100000000102</v>
      </c>
      <c r="K39" s="102">
        <v>262428.98</v>
      </c>
      <c r="L39" s="102">
        <v>35469.33</v>
      </c>
      <c r="M39" s="101">
        <v>7244.72</v>
      </c>
      <c r="N39" s="101">
        <v>1</v>
      </c>
      <c r="O39" s="101">
        <v>2129.29</v>
      </c>
      <c r="P39" s="101">
        <v>29472.3</v>
      </c>
      <c r="Q39" s="101">
        <v>811.05</v>
      </c>
      <c r="R39" s="101">
        <v>265.45999999999998</v>
      </c>
      <c r="S39" s="101">
        <v>149.63999999999999</v>
      </c>
      <c r="T39" s="101">
        <v>18.829999999999998</v>
      </c>
      <c r="U39" s="101">
        <v>13.02</v>
      </c>
      <c r="V39" s="101">
        <v>0</v>
      </c>
      <c r="W39" s="103">
        <f t="shared" si="11"/>
        <v>367588.83</v>
      </c>
      <c r="Y39" s="98"/>
      <c r="Z39" s="98"/>
    </row>
    <row r="40" spans="1:35" ht="16.95" customHeight="1" x14ac:dyDescent="0.3">
      <c r="A40" s="109"/>
      <c r="B40" s="110"/>
      <c r="C40" s="105" t="s">
        <v>130</v>
      </c>
      <c r="D40" s="101">
        <v>5667.17</v>
      </c>
      <c r="E40" s="101">
        <v>7839.59</v>
      </c>
      <c r="F40" s="101">
        <v>189.92</v>
      </c>
      <c r="G40" s="101">
        <v>2.27</v>
      </c>
      <c r="H40" s="101">
        <v>0</v>
      </c>
      <c r="I40" s="101">
        <v>105.53</v>
      </c>
      <c r="J40" s="102">
        <v>1518.76</v>
      </c>
      <c r="K40" s="102">
        <v>130687.03999999999</v>
      </c>
      <c r="L40" s="102">
        <v>13579.31</v>
      </c>
      <c r="M40" s="101">
        <v>4430.59</v>
      </c>
      <c r="N40" s="101">
        <v>0</v>
      </c>
      <c r="O40" s="101">
        <v>852.47</v>
      </c>
      <c r="P40" s="101">
        <v>33592.6</v>
      </c>
      <c r="Q40" s="101">
        <v>486.05</v>
      </c>
      <c r="R40" s="101">
        <v>163.83000000000001</v>
      </c>
      <c r="S40" s="101">
        <v>3.95</v>
      </c>
      <c r="T40" s="101">
        <v>8.64</v>
      </c>
      <c r="U40" s="101">
        <v>9.5</v>
      </c>
      <c r="V40" s="101">
        <v>0</v>
      </c>
      <c r="W40" s="103">
        <f t="shared" si="11"/>
        <v>199137.22</v>
      </c>
      <c r="Y40" s="98"/>
      <c r="Z40" s="98"/>
    </row>
    <row r="41" spans="1:35" ht="16.95" customHeight="1" x14ac:dyDescent="0.3">
      <c r="A41" s="109"/>
      <c r="B41" s="110"/>
      <c r="C41" s="105" t="s">
        <v>131</v>
      </c>
      <c r="D41" s="101">
        <v>2407.2199999999998</v>
      </c>
      <c r="E41" s="101">
        <v>3341.28</v>
      </c>
      <c r="F41" s="101">
        <v>274.49</v>
      </c>
      <c r="G41" s="101">
        <v>2</v>
      </c>
      <c r="H41" s="101">
        <v>0</v>
      </c>
      <c r="I41" s="101">
        <v>114.17</v>
      </c>
      <c r="J41" s="102">
        <v>891</v>
      </c>
      <c r="K41" s="102">
        <v>68270.78</v>
      </c>
      <c r="L41" s="102">
        <v>8087.26</v>
      </c>
      <c r="M41" s="101">
        <v>1637.41</v>
      </c>
      <c r="N41" s="101">
        <v>0</v>
      </c>
      <c r="O41" s="101">
        <v>1008.4</v>
      </c>
      <c r="P41" s="101">
        <v>8435.3499999999894</v>
      </c>
      <c r="Q41" s="101">
        <v>314.83999999999997</v>
      </c>
      <c r="R41" s="101">
        <v>81.650000000000006</v>
      </c>
      <c r="S41" s="101">
        <v>239.67</v>
      </c>
      <c r="T41" s="101">
        <v>4.26</v>
      </c>
      <c r="U41" s="101">
        <v>1</v>
      </c>
      <c r="V41" s="101">
        <v>0</v>
      </c>
      <c r="W41" s="103">
        <f t="shared" si="11"/>
        <v>95110.77999999997</v>
      </c>
      <c r="Y41" s="98"/>
      <c r="Z41" s="98"/>
    </row>
    <row r="42" spans="1:35" s="99" customFormat="1" ht="31.95" customHeight="1" x14ac:dyDescent="0.25">
      <c r="A42" s="112" t="s">
        <v>227</v>
      </c>
      <c r="B42" s="113"/>
      <c r="C42" s="114"/>
      <c r="D42" s="95">
        <v>145483.78999999998</v>
      </c>
      <c r="E42" s="95">
        <v>172486.51</v>
      </c>
      <c r="F42" s="95">
        <v>120544.1700000001</v>
      </c>
      <c r="G42" s="95">
        <v>123.36</v>
      </c>
      <c r="H42" s="95">
        <v>48.81</v>
      </c>
      <c r="I42" s="95">
        <v>7097.9</v>
      </c>
      <c r="J42" s="96">
        <v>21212.69000000001</v>
      </c>
      <c r="K42" s="96">
        <v>5566906.5800000001</v>
      </c>
      <c r="L42" s="96">
        <v>561344.97999999975</v>
      </c>
      <c r="M42" s="95">
        <v>165213.14000000001</v>
      </c>
      <c r="N42" s="95">
        <v>246.38</v>
      </c>
      <c r="O42" s="95">
        <v>106167.92</v>
      </c>
      <c r="P42" s="95">
        <v>294487.15000000002</v>
      </c>
      <c r="Q42" s="95">
        <v>44813.095000000001</v>
      </c>
      <c r="R42" s="95">
        <v>1952.15</v>
      </c>
      <c r="S42" s="95">
        <v>1171.58</v>
      </c>
      <c r="T42" s="95">
        <v>92.14</v>
      </c>
      <c r="U42" s="95">
        <v>3844.79</v>
      </c>
      <c r="V42" s="95">
        <f>SUM(V43,V46,V55,V61,V68)</f>
        <v>0</v>
      </c>
      <c r="W42" s="97">
        <f>SUM(W43,W46,W55,W61,W68)</f>
        <v>7213237.1349999988</v>
      </c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</row>
    <row r="43" spans="1:35" ht="16.95" customHeight="1" x14ac:dyDescent="0.3">
      <c r="A43" s="93"/>
      <c r="B43" s="104" t="s">
        <v>133</v>
      </c>
      <c r="C43" s="105"/>
      <c r="D43" s="106">
        <v>13892.31</v>
      </c>
      <c r="E43" s="106">
        <v>16605.330000000002</v>
      </c>
      <c r="F43" s="106">
        <v>7649.43</v>
      </c>
      <c r="G43" s="106">
        <v>4</v>
      </c>
      <c r="H43" s="106">
        <v>10</v>
      </c>
      <c r="I43" s="106">
        <v>553.99</v>
      </c>
      <c r="J43" s="107">
        <v>2766.65</v>
      </c>
      <c r="K43" s="107">
        <v>605186.92000000004</v>
      </c>
      <c r="L43" s="107">
        <v>64167.519999999997</v>
      </c>
      <c r="M43" s="106">
        <v>14663.29</v>
      </c>
      <c r="N43" s="106">
        <v>61</v>
      </c>
      <c r="O43" s="106">
        <v>8059.47</v>
      </c>
      <c r="P43" s="106">
        <v>23084.75</v>
      </c>
      <c r="Q43" s="106">
        <v>1499.7049999999999</v>
      </c>
      <c r="R43" s="106">
        <v>392.25</v>
      </c>
      <c r="S43" s="106">
        <v>136.16</v>
      </c>
      <c r="T43" s="106">
        <v>10.61</v>
      </c>
      <c r="U43" s="106">
        <v>390.9</v>
      </c>
      <c r="V43" s="106">
        <f t="shared" ref="V43:W43" si="12">SUM(V44)</f>
        <v>0</v>
      </c>
      <c r="W43" s="108">
        <f t="shared" si="12"/>
        <v>759134.28500000003</v>
      </c>
      <c r="Y43" s="98"/>
      <c r="Z43" s="98"/>
    </row>
    <row r="44" spans="1:35" ht="16.95" customHeight="1" x14ac:dyDescent="0.3">
      <c r="A44" s="109"/>
      <c r="B44" s="110"/>
      <c r="C44" s="105" t="s">
        <v>134</v>
      </c>
      <c r="D44" s="101">
        <v>13892.31</v>
      </c>
      <c r="E44" s="101">
        <v>16605.330000000002</v>
      </c>
      <c r="F44" s="101">
        <v>7649.43</v>
      </c>
      <c r="G44" s="101">
        <v>4</v>
      </c>
      <c r="H44" s="101">
        <v>10</v>
      </c>
      <c r="I44" s="101">
        <v>553.99</v>
      </c>
      <c r="J44" s="102">
        <v>2766.65</v>
      </c>
      <c r="K44" s="102">
        <v>605186.92000000004</v>
      </c>
      <c r="L44" s="102">
        <v>64167.519999999997</v>
      </c>
      <c r="M44" s="101">
        <v>14663.29</v>
      </c>
      <c r="N44" s="101">
        <v>61</v>
      </c>
      <c r="O44" s="101">
        <v>8059.47</v>
      </c>
      <c r="P44" s="101">
        <v>23084.75</v>
      </c>
      <c r="Q44" s="101">
        <v>1499.7049999999999</v>
      </c>
      <c r="R44" s="101">
        <v>392.25</v>
      </c>
      <c r="S44" s="101">
        <v>136.16</v>
      </c>
      <c r="T44" s="101">
        <v>10.61</v>
      </c>
      <c r="U44" s="101">
        <v>390.9</v>
      </c>
      <c r="V44" s="101">
        <v>0</v>
      </c>
      <c r="W44" s="103">
        <f>SUM(D44:V44)</f>
        <v>759134.28500000003</v>
      </c>
      <c r="Y44" s="98"/>
      <c r="Z44" s="98"/>
    </row>
    <row r="45" spans="1:35" ht="5.25" customHeight="1" x14ac:dyDescent="0.3">
      <c r="A45" s="109"/>
      <c r="B45" s="110"/>
      <c r="C45" s="105"/>
      <c r="D45" s="101"/>
      <c r="E45" s="101"/>
      <c r="F45" s="101"/>
      <c r="G45" s="101"/>
      <c r="H45" s="101"/>
      <c r="I45" s="101"/>
      <c r="J45" s="102"/>
      <c r="K45" s="102"/>
      <c r="L45" s="102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3">
        <v>0</v>
      </c>
      <c r="Y45" s="98"/>
      <c r="Z45" s="98"/>
    </row>
    <row r="46" spans="1:35" ht="16.95" customHeight="1" x14ac:dyDescent="0.3">
      <c r="A46" s="93"/>
      <c r="B46" s="104" t="s">
        <v>135</v>
      </c>
      <c r="C46" s="105"/>
      <c r="D46" s="106">
        <v>57230.389999999985</v>
      </c>
      <c r="E46" s="106">
        <v>63885.57</v>
      </c>
      <c r="F46" s="106">
        <v>53128.989999999991</v>
      </c>
      <c r="G46" s="106">
        <v>66.25</v>
      </c>
      <c r="H46" s="106">
        <v>24.51</v>
      </c>
      <c r="I46" s="106">
        <v>3029.55</v>
      </c>
      <c r="J46" s="107">
        <v>7839.0599999999995</v>
      </c>
      <c r="K46" s="107">
        <v>2274525.09</v>
      </c>
      <c r="L46" s="107">
        <v>204953.11999999997</v>
      </c>
      <c r="M46" s="106">
        <v>62612.76</v>
      </c>
      <c r="N46" s="106">
        <v>88</v>
      </c>
      <c r="O46" s="106">
        <v>31410.09</v>
      </c>
      <c r="P46" s="106">
        <v>140746.13</v>
      </c>
      <c r="Q46" s="106">
        <v>14800.375</v>
      </c>
      <c r="R46" s="106">
        <v>662.23</v>
      </c>
      <c r="S46" s="106">
        <v>487.65000000000003</v>
      </c>
      <c r="T46" s="106">
        <v>24.75</v>
      </c>
      <c r="U46" s="106">
        <v>2047.52</v>
      </c>
      <c r="V46" s="106">
        <f>SUM(V47:V53)</f>
        <v>0</v>
      </c>
      <c r="W46" s="108">
        <f>SUM(W47:W53)</f>
        <v>2917562.0349999997</v>
      </c>
      <c r="Y46" s="98"/>
      <c r="Z46" s="98"/>
    </row>
    <row r="47" spans="1:35" ht="16.95" customHeight="1" x14ac:dyDescent="0.3">
      <c r="A47" s="109"/>
      <c r="B47" s="110"/>
      <c r="C47" s="105" t="s">
        <v>136</v>
      </c>
      <c r="D47" s="101">
        <v>5460.23</v>
      </c>
      <c r="E47" s="101">
        <v>6246.29</v>
      </c>
      <c r="F47" s="101">
        <v>4804.3800000000101</v>
      </c>
      <c r="G47" s="101">
        <v>0</v>
      </c>
      <c r="H47" s="101">
        <v>0</v>
      </c>
      <c r="I47" s="101">
        <v>107.14</v>
      </c>
      <c r="J47" s="102">
        <v>829.15</v>
      </c>
      <c r="K47" s="102">
        <v>188671.69</v>
      </c>
      <c r="L47" s="102">
        <v>16113.88</v>
      </c>
      <c r="M47" s="101">
        <v>5062.83</v>
      </c>
      <c r="N47" s="101">
        <v>0</v>
      </c>
      <c r="O47" s="101">
        <v>1341.34</v>
      </c>
      <c r="P47" s="101">
        <v>7983.24</v>
      </c>
      <c r="Q47" s="101">
        <v>776.07</v>
      </c>
      <c r="R47" s="101">
        <v>82.09</v>
      </c>
      <c r="S47" s="101">
        <v>11.68</v>
      </c>
      <c r="T47" s="101">
        <v>4</v>
      </c>
      <c r="U47" s="101">
        <v>28.25</v>
      </c>
      <c r="V47" s="101">
        <v>0</v>
      </c>
      <c r="W47" s="103">
        <f t="shared" ref="W47:W73" si="13">SUM(D47:V47)</f>
        <v>237522.25999999998</v>
      </c>
      <c r="Y47" s="98"/>
      <c r="Z47" s="98"/>
    </row>
    <row r="48" spans="1:35" ht="16.95" customHeight="1" x14ac:dyDescent="0.3">
      <c r="A48" s="109"/>
      <c r="B48" s="110"/>
      <c r="C48" s="105" t="s">
        <v>137</v>
      </c>
      <c r="D48" s="101">
        <v>17287.490000000002</v>
      </c>
      <c r="E48" s="101">
        <v>18581.8</v>
      </c>
      <c r="F48" s="101">
        <v>16691.47</v>
      </c>
      <c r="G48" s="101">
        <v>14</v>
      </c>
      <c r="H48" s="101">
        <v>10</v>
      </c>
      <c r="I48" s="101">
        <v>1117.1300000000001</v>
      </c>
      <c r="J48" s="102">
        <v>2045.64</v>
      </c>
      <c r="K48" s="102">
        <v>723697.25</v>
      </c>
      <c r="L48" s="102">
        <v>61281.39</v>
      </c>
      <c r="M48" s="101">
        <v>21163.18</v>
      </c>
      <c r="N48" s="101">
        <v>65</v>
      </c>
      <c r="O48" s="101">
        <v>13135.8</v>
      </c>
      <c r="P48" s="101">
        <v>49741.87</v>
      </c>
      <c r="Q48" s="101">
        <v>4863.0200000000004</v>
      </c>
      <c r="R48" s="101">
        <v>201.82</v>
      </c>
      <c r="S48" s="101">
        <v>227.16</v>
      </c>
      <c r="T48" s="101">
        <v>10.75</v>
      </c>
      <c r="U48" s="101">
        <v>871.59</v>
      </c>
      <c r="V48" s="101">
        <v>0</v>
      </c>
      <c r="W48" s="103">
        <f t="shared" si="13"/>
        <v>931006.3600000001</v>
      </c>
      <c r="Y48" s="98"/>
      <c r="Z48" s="98"/>
    </row>
    <row r="49" spans="1:26" ht="16.95" customHeight="1" x14ac:dyDescent="0.3">
      <c r="A49" s="109"/>
      <c r="B49" s="110"/>
      <c r="C49" s="105" t="s">
        <v>138</v>
      </c>
      <c r="D49" s="101">
        <v>9385.0199999999895</v>
      </c>
      <c r="E49" s="101">
        <v>9905.57</v>
      </c>
      <c r="F49" s="101">
        <v>9761.1399999999903</v>
      </c>
      <c r="G49" s="101">
        <v>0</v>
      </c>
      <c r="H49" s="101">
        <v>6</v>
      </c>
      <c r="I49" s="101">
        <v>795.75</v>
      </c>
      <c r="J49" s="102">
        <v>1395.42</v>
      </c>
      <c r="K49" s="102">
        <v>450410.16</v>
      </c>
      <c r="L49" s="102">
        <v>38890.089999999997</v>
      </c>
      <c r="M49" s="101">
        <v>8640.24</v>
      </c>
      <c r="N49" s="101">
        <v>0</v>
      </c>
      <c r="O49" s="101">
        <v>4574.8100000000004</v>
      </c>
      <c r="P49" s="101">
        <v>13317.31</v>
      </c>
      <c r="Q49" s="101">
        <v>2107.2199999999998</v>
      </c>
      <c r="R49" s="101">
        <v>95.09</v>
      </c>
      <c r="S49" s="101">
        <v>118.45</v>
      </c>
      <c r="T49" s="101">
        <v>2</v>
      </c>
      <c r="U49" s="101">
        <v>578.79999999999995</v>
      </c>
      <c r="V49" s="101">
        <v>0</v>
      </c>
      <c r="W49" s="103">
        <f t="shared" si="13"/>
        <v>549983.06999999995</v>
      </c>
      <c r="Y49" s="98"/>
      <c r="Z49" s="98"/>
    </row>
    <row r="50" spans="1:26" ht="16.95" customHeight="1" x14ac:dyDescent="0.3">
      <c r="A50" s="109"/>
      <c r="B50" s="110"/>
      <c r="C50" s="105" t="s">
        <v>228</v>
      </c>
      <c r="D50" s="101">
        <v>13546.83</v>
      </c>
      <c r="E50" s="101">
        <v>15681.11</v>
      </c>
      <c r="F50" s="101">
        <v>9828.3199999999906</v>
      </c>
      <c r="G50" s="101">
        <v>0</v>
      </c>
      <c r="H50" s="101">
        <v>0.51</v>
      </c>
      <c r="I50" s="101">
        <v>607.76</v>
      </c>
      <c r="J50" s="102">
        <v>2045.34</v>
      </c>
      <c r="K50" s="102">
        <v>393788.41</v>
      </c>
      <c r="L50" s="102">
        <v>45515.64</v>
      </c>
      <c r="M50" s="101">
        <v>11816.41</v>
      </c>
      <c r="N50" s="101">
        <v>0</v>
      </c>
      <c r="O50" s="101">
        <v>2111.0100000000002</v>
      </c>
      <c r="P50" s="101">
        <v>38984.120000000003</v>
      </c>
      <c r="Q50" s="101">
        <v>1844.12</v>
      </c>
      <c r="R50" s="101">
        <v>181.92</v>
      </c>
      <c r="S50" s="101">
        <v>67.239999999999995</v>
      </c>
      <c r="T50" s="101">
        <v>7</v>
      </c>
      <c r="U50" s="101">
        <v>211.5</v>
      </c>
      <c r="V50" s="101">
        <v>0</v>
      </c>
      <c r="W50" s="103">
        <f t="shared" si="13"/>
        <v>536237.24</v>
      </c>
      <c r="Y50" s="98"/>
      <c r="Z50" s="98"/>
    </row>
    <row r="51" spans="1:26" ht="16.95" customHeight="1" x14ac:dyDescent="0.3">
      <c r="A51" s="109"/>
      <c r="B51" s="110"/>
      <c r="C51" s="105" t="s">
        <v>140</v>
      </c>
      <c r="D51" s="101">
        <v>4108.45</v>
      </c>
      <c r="E51" s="101">
        <v>4886.92</v>
      </c>
      <c r="F51" s="101">
        <v>4125.59</v>
      </c>
      <c r="G51" s="101">
        <v>1.25</v>
      </c>
      <c r="H51" s="101">
        <v>3</v>
      </c>
      <c r="I51" s="101">
        <v>108.83</v>
      </c>
      <c r="J51" s="102">
        <v>437.61</v>
      </c>
      <c r="K51" s="102">
        <v>154835.09</v>
      </c>
      <c r="L51" s="102">
        <v>12918.24</v>
      </c>
      <c r="M51" s="101">
        <v>5532.39</v>
      </c>
      <c r="N51" s="101">
        <v>1</v>
      </c>
      <c r="O51" s="101">
        <v>2539.09</v>
      </c>
      <c r="P51" s="101">
        <v>13081.16</v>
      </c>
      <c r="Q51" s="101">
        <v>1242.085</v>
      </c>
      <c r="R51" s="101">
        <v>22.67</v>
      </c>
      <c r="S51" s="101">
        <v>0</v>
      </c>
      <c r="T51" s="101">
        <v>1</v>
      </c>
      <c r="U51" s="101">
        <v>148</v>
      </c>
      <c r="V51" s="101">
        <v>0</v>
      </c>
      <c r="W51" s="103">
        <f t="shared" si="13"/>
        <v>203992.375</v>
      </c>
      <c r="Y51" s="98"/>
      <c r="Z51" s="98"/>
    </row>
    <row r="52" spans="1:26" ht="16.95" customHeight="1" x14ac:dyDescent="0.3">
      <c r="A52" s="109"/>
      <c r="B52" s="110"/>
      <c r="C52" s="105" t="s">
        <v>141</v>
      </c>
      <c r="D52" s="101">
        <v>3086.52</v>
      </c>
      <c r="E52" s="101">
        <v>3655</v>
      </c>
      <c r="F52" s="101">
        <v>1214.8900000000001</v>
      </c>
      <c r="G52" s="101">
        <v>0</v>
      </c>
      <c r="H52" s="101">
        <v>0</v>
      </c>
      <c r="I52" s="101">
        <v>181</v>
      </c>
      <c r="J52" s="102">
        <v>537.53</v>
      </c>
      <c r="K52" s="102">
        <v>121105.88</v>
      </c>
      <c r="L52" s="102">
        <v>12067.61</v>
      </c>
      <c r="M52" s="101">
        <v>4163.1400000000003</v>
      </c>
      <c r="N52" s="101">
        <v>0</v>
      </c>
      <c r="O52" s="101">
        <v>2286.9699999999998</v>
      </c>
      <c r="P52" s="101">
        <v>6523.38</v>
      </c>
      <c r="Q52" s="101">
        <v>1593.53</v>
      </c>
      <c r="R52" s="101">
        <v>39.19</v>
      </c>
      <c r="S52" s="101">
        <v>63.12</v>
      </c>
      <c r="T52" s="101">
        <v>0</v>
      </c>
      <c r="U52" s="101">
        <v>64.47</v>
      </c>
      <c r="V52" s="101">
        <v>0</v>
      </c>
      <c r="W52" s="103">
        <f t="shared" si="13"/>
        <v>156582.23000000001</v>
      </c>
      <c r="Y52" s="98"/>
      <c r="Z52" s="98"/>
    </row>
    <row r="53" spans="1:26" ht="16.95" customHeight="1" x14ac:dyDescent="0.3">
      <c r="A53" s="109"/>
      <c r="B53" s="110"/>
      <c r="C53" s="105" t="s">
        <v>229</v>
      </c>
      <c r="D53" s="101">
        <v>4355.8500000000004</v>
      </c>
      <c r="E53" s="101">
        <v>4928.88</v>
      </c>
      <c r="F53" s="101">
        <v>6703.2</v>
      </c>
      <c r="G53" s="101">
        <v>51</v>
      </c>
      <c r="H53" s="101">
        <v>5</v>
      </c>
      <c r="I53" s="101">
        <v>111.94</v>
      </c>
      <c r="J53" s="102">
        <v>548.37</v>
      </c>
      <c r="K53" s="102">
        <v>242016.61</v>
      </c>
      <c r="L53" s="102">
        <v>18166.27</v>
      </c>
      <c r="M53" s="101">
        <v>6234.57</v>
      </c>
      <c r="N53" s="101">
        <v>22</v>
      </c>
      <c r="O53" s="101">
        <v>5421.07</v>
      </c>
      <c r="P53" s="101">
        <v>11115.05</v>
      </c>
      <c r="Q53" s="101">
        <v>2374.33</v>
      </c>
      <c r="R53" s="101">
        <v>39.450000000000003</v>
      </c>
      <c r="S53" s="101">
        <v>0</v>
      </c>
      <c r="T53" s="101">
        <v>0</v>
      </c>
      <c r="U53" s="101">
        <v>144.91</v>
      </c>
      <c r="V53" s="101">
        <v>0</v>
      </c>
      <c r="W53" s="103">
        <f t="shared" si="13"/>
        <v>302238.5</v>
      </c>
      <c r="Y53" s="98"/>
      <c r="Z53" s="98"/>
    </row>
    <row r="54" spans="1:26" ht="6" customHeight="1" x14ac:dyDescent="0.3">
      <c r="A54" s="109"/>
      <c r="B54" s="110"/>
      <c r="C54" s="105"/>
      <c r="D54" s="101"/>
      <c r="E54" s="101"/>
      <c r="F54" s="101"/>
      <c r="G54" s="101"/>
      <c r="H54" s="101"/>
      <c r="I54" s="101"/>
      <c r="J54" s="102"/>
      <c r="K54" s="102"/>
      <c r="L54" s="102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3"/>
      <c r="Y54" s="98"/>
      <c r="Z54" s="98"/>
    </row>
    <row r="55" spans="1:26" ht="16.95" customHeight="1" x14ac:dyDescent="0.3">
      <c r="A55" s="93"/>
      <c r="B55" s="104" t="s">
        <v>143</v>
      </c>
      <c r="C55" s="105"/>
      <c r="D55" s="106">
        <v>46548.47</v>
      </c>
      <c r="E55" s="106">
        <v>56029.340000000004</v>
      </c>
      <c r="F55" s="106">
        <v>46263.540000000103</v>
      </c>
      <c r="G55" s="106">
        <v>43.86</v>
      </c>
      <c r="H55" s="106">
        <v>11.05</v>
      </c>
      <c r="I55" s="106">
        <v>1616.6299999999999</v>
      </c>
      <c r="J55" s="107">
        <v>5847.00000000001</v>
      </c>
      <c r="K55" s="107">
        <v>1661051.67</v>
      </c>
      <c r="L55" s="107">
        <v>172732.43999999989</v>
      </c>
      <c r="M55" s="106">
        <v>56549.93</v>
      </c>
      <c r="N55" s="106">
        <v>36.380000000000003</v>
      </c>
      <c r="O55" s="106">
        <v>50552.63</v>
      </c>
      <c r="P55" s="106">
        <v>83113.34</v>
      </c>
      <c r="Q55" s="106">
        <v>17171.63</v>
      </c>
      <c r="R55" s="106">
        <v>630.4</v>
      </c>
      <c r="S55" s="106">
        <v>139.01999999999998</v>
      </c>
      <c r="T55" s="106">
        <v>33.79</v>
      </c>
      <c r="U55" s="106">
        <v>761.55</v>
      </c>
      <c r="V55" s="106"/>
      <c r="W55" s="108">
        <f t="shared" si="13"/>
        <v>2199132.6699999995</v>
      </c>
      <c r="Y55" s="98"/>
      <c r="Z55" s="98"/>
    </row>
    <row r="56" spans="1:26" ht="16.95" customHeight="1" x14ac:dyDescent="0.3">
      <c r="A56" s="109"/>
      <c r="B56" s="110"/>
      <c r="C56" s="105" t="s">
        <v>144</v>
      </c>
      <c r="D56" s="101">
        <v>4462.7299999999996</v>
      </c>
      <c r="E56" s="101">
        <v>5333.92</v>
      </c>
      <c r="F56" s="101">
        <v>3510.08</v>
      </c>
      <c r="G56" s="101">
        <v>3</v>
      </c>
      <c r="H56" s="101">
        <v>0</v>
      </c>
      <c r="I56" s="101">
        <v>197.66</v>
      </c>
      <c r="J56" s="102">
        <v>449.65</v>
      </c>
      <c r="K56" s="102">
        <v>139056.84</v>
      </c>
      <c r="L56" s="102">
        <v>15083.42</v>
      </c>
      <c r="M56" s="101">
        <v>4453.8599999999997</v>
      </c>
      <c r="N56" s="101">
        <v>0</v>
      </c>
      <c r="O56" s="101">
        <v>2931.18</v>
      </c>
      <c r="P56" s="101">
        <v>4856.28</v>
      </c>
      <c r="Q56" s="101">
        <v>1808.075</v>
      </c>
      <c r="R56" s="101">
        <v>51.08</v>
      </c>
      <c r="S56" s="101">
        <v>5.63</v>
      </c>
      <c r="T56" s="101">
        <v>4.5</v>
      </c>
      <c r="U56" s="101">
        <v>45.63</v>
      </c>
      <c r="V56" s="101"/>
      <c r="W56" s="103">
        <f t="shared" si="13"/>
        <v>182253.535</v>
      </c>
      <c r="Y56" s="98"/>
      <c r="Z56" s="98"/>
    </row>
    <row r="57" spans="1:26" ht="16.95" customHeight="1" x14ac:dyDescent="0.3">
      <c r="A57" s="109"/>
      <c r="B57" s="110"/>
      <c r="C57" s="105" t="s">
        <v>143</v>
      </c>
      <c r="D57" s="101">
        <v>27103.52</v>
      </c>
      <c r="E57" s="101">
        <v>32364.31</v>
      </c>
      <c r="F57" s="101">
        <v>34536.210000000101</v>
      </c>
      <c r="G57" s="101">
        <v>40.86</v>
      </c>
      <c r="H57" s="101">
        <v>11.05</v>
      </c>
      <c r="I57" s="101">
        <v>939.16</v>
      </c>
      <c r="J57" s="102">
        <v>3643.6600000000099</v>
      </c>
      <c r="K57" s="102">
        <v>1057927.17</v>
      </c>
      <c r="L57" s="102">
        <v>103167.67</v>
      </c>
      <c r="M57" s="101">
        <v>35857.33</v>
      </c>
      <c r="N57" s="101">
        <v>14.38</v>
      </c>
      <c r="O57" s="101">
        <v>37859.64</v>
      </c>
      <c r="P57" s="101">
        <v>50022.39</v>
      </c>
      <c r="Q57" s="101">
        <v>8460.6350000000002</v>
      </c>
      <c r="R57" s="101">
        <v>431.52</v>
      </c>
      <c r="S57" s="101">
        <v>89.33</v>
      </c>
      <c r="T57" s="101">
        <v>19.46</v>
      </c>
      <c r="U57" s="101">
        <v>624.36</v>
      </c>
      <c r="V57" s="101"/>
      <c r="W57" s="103">
        <f t="shared" si="13"/>
        <v>1393112.6549999998</v>
      </c>
      <c r="Y57" s="98"/>
      <c r="Z57" s="98"/>
    </row>
    <row r="58" spans="1:26" ht="16.95" customHeight="1" x14ac:dyDescent="0.3">
      <c r="A58" s="109"/>
      <c r="B58" s="110"/>
      <c r="C58" s="105" t="s">
        <v>145</v>
      </c>
      <c r="D58" s="101">
        <v>11738.72</v>
      </c>
      <c r="E58" s="101">
        <v>14437.63</v>
      </c>
      <c r="F58" s="101">
        <v>6026.67</v>
      </c>
      <c r="G58" s="101">
        <v>0</v>
      </c>
      <c r="H58" s="101">
        <v>0</v>
      </c>
      <c r="I58" s="101">
        <v>435.31</v>
      </c>
      <c r="J58" s="102">
        <v>1218.6400000000001</v>
      </c>
      <c r="K58" s="102">
        <v>357041.19</v>
      </c>
      <c r="L58" s="102">
        <v>45483.449999999903</v>
      </c>
      <c r="M58" s="101">
        <v>13365.89</v>
      </c>
      <c r="N58" s="101">
        <v>22</v>
      </c>
      <c r="O58" s="101">
        <v>7898.41</v>
      </c>
      <c r="P58" s="101">
        <v>22974.82</v>
      </c>
      <c r="Q58" s="101">
        <v>5447.16</v>
      </c>
      <c r="R58" s="101">
        <v>96.43</v>
      </c>
      <c r="S58" s="101">
        <v>33.69</v>
      </c>
      <c r="T58" s="101">
        <v>9.83</v>
      </c>
      <c r="U58" s="101">
        <v>65.75</v>
      </c>
      <c r="V58" s="101"/>
      <c r="W58" s="103">
        <f t="shared" si="13"/>
        <v>486295.58999999991</v>
      </c>
      <c r="Y58" s="98"/>
      <c r="Z58" s="98"/>
    </row>
    <row r="59" spans="1:26" ht="16.95" customHeight="1" x14ac:dyDescent="0.3">
      <c r="A59" s="109"/>
      <c r="B59" s="110"/>
      <c r="C59" s="105" t="s">
        <v>146</v>
      </c>
      <c r="D59" s="101">
        <v>3243.5</v>
      </c>
      <c r="E59" s="101">
        <v>3893.48</v>
      </c>
      <c r="F59" s="101">
        <v>2190.58</v>
      </c>
      <c r="G59" s="101">
        <v>0</v>
      </c>
      <c r="H59" s="101">
        <v>0</v>
      </c>
      <c r="I59" s="101">
        <v>44.5</v>
      </c>
      <c r="J59" s="102">
        <v>535.04999999999995</v>
      </c>
      <c r="K59" s="102">
        <v>107026.47</v>
      </c>
      <c r="L59" s="102">
        <v>8997.9</v>
      </c>
      <c r="M59" s="101">
        <v>2872.85</v>
      </c>
      <c r="N59" s="101">
        <v>0</v>
      </c>
      <c r="O59" s="101">
        <v>1863.4</v>
      </c>
      <c r="P59" s="101">
        <v>5259.85</v>
      </c>
      <c r="Q59" s="101">
        <v>1455.76</v>
      </c>
      <c r="R59" s="101">
        <v>51.37</v>
      </c>
      <c r="S59" s="101">
        <v>10.37</v>
      </c>
      <c r="T59" s="101">
        <v>0</v>
      </c>
      <c r="U59" s="101">
        <v>25.81</v>
      </c>
      <c r="V59" s="101"/>
      <c r="W59" s="103">
        <f t="shared" si="13"/>
        <v>137470.88999999998</v>
      </c>
      <c r="Y59" s="98"/>
      <c r="Z59" s="98"/>
    </row>
    <row r="60" spans="1:26" ht="5.25" customHeight="1" x14ac:dyDescent="0.3">
      <c r="A60" s="109"/>
      <c r="B60" s="110"/>
      <c r="C60" s="105"/>
      <c r="D60" s="101"/>
      <c r="E60" s="101"/>
      <c r="F60" s="101"/>
      <c r="G60" s="101"/>
      <c r="H60" s="101"/>
      <c r="I60" s="101"/>
      <c r="J60" s="102"/>
      <c r="K60" s="102"/>
      <c r="L60" s="102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3"/>
      <c r="Y60" s="98"/>
      <c r="Z60" s="98"/>
    </row>
    <row r="61" spans="1:26" ht="16.95" customHeight="1" x14ac:dyDescent="0.3">
      <c r="A61" s="93"/>
      <c r="B61" s="104" t="s">
        <v>147</v>
      </c>
      <c r="C61" s="105"/>
      <c r="D61" s="106">
        <v>11301.44</v>
      </c>
      <c r="E61" s="106">
        <v>15049.04</v>
      </c>
      <c r="F61" s="106">
        <v>4034.4700000000003</v>
      </c>
      <c r="G61" s="106">
        <v>1</v>
      </c>
      <c r="H61" s="106">
        <v>1.25</v>
      </c>
      <c r="I61" s="106">
        <v>755.16</v>
      </c>
      <c r="J61" s="107">
        <v>1867.33</v>
      </c>
      <c r="K61" s="107">
        <v>344591.28999999992</v>
      </c>
      <c r="L61" s="107">
        <v>43738.349999999991</v>
      </c>
      <c r="M61" s="106">
        <v>11611.169999999998</v>
      </c>
      <c r="N61" s="106">
        <v>0</v>
      </c>
      <c r="O61" s="106">
        <v>5352.12</v>
      </c>
      <c r="P61" s="106">
        <v>22241.440000000002</v>
      </c>
      <c r="Q61" s="106">
        <v>5659.1750000000002</v>
      </c>
      <c r="R61" s="106">
        <v>91.46</v>
      </c>
      <c r="S61" s="106">
        <v>142.84</v>
      </c>
      <c r="T61" s="106">
        <v>7.75</v>
      </c>
      <c r="U61" s="106">
        <v>227.06</v>
      </c>
      <c r="V61" s="106"/>
      <c r="W61" s="108">
        <f t="shared" si="13"/>
        <v>466672.34499999991</v>
      </c>
      <c r="Y61" s="98"/>
      <c r="Z61" s="98"/>
    </row>
    <row r="62" spans="1:26" ht="16.95" customHeight="1" x14ac:dyDescent="0.3">
      <c r="A62" s="109"/>
      <c r="B62" s="110"/>
      <c r="C62" s="105" t="s">
        <v>148</v>
      </c>
      <c r="D62" s="101">
        <v>2408.61</v>
      </c>
      <c r="E62" s="101">
        <v>2846.44</v>
      </c>
      <c r="F62" s="101">
        <v>1524.07</v>
      </c>
      <c r="G62" s="101">
        <v>0</v>
      </c>
      <c r="H62" s="101">
        <v>0</v>
      </c>
      <c r="I62" s="101">
        <v>223.63</v>
      </c>
      <c r="J62" s="102">
        <v>404.17</v>
      </c>
      <c r="K62" s="102">
        <v>71458.95</v>
      </c>
      <c r="L62" s="102">
        <v>8441.91</v>
      </c>
      <c r="M62" s="101">
        <v>1566.77</v>
      </c>
      <c r="N62" s="101">
        <v>0</v>
      </c>
      <c r="O62" s="101">
        <v>1933.79</v>
      </c>
      <c r="P62" s="101">
        <v>9110.9</v>
      </c>
      <c r="Q62" s="101">
        <v>321.40499999999997</v>
      </c>
      <c r="R62" s="101">
        <v>17.29</v>
      </c>
      <c r="S62" s="101">
        <v>34.25</v>
      </c>
      <c r="T62" s="101">
        <v>1.25</v>
      </c>
      <c r="U62" s="101">
        <v>51.29</v>
      </c>
      <c r="V62" s="101"/>
      <c r="W62" s="103">
        <f t="shared" si="13"/>
        <v>100344.72499999998</v>
      </c>
      <c r="Y62" s="98"/>
      <c r="Z62" s="98"/>
    </row>
    <row r="63" spans="1:26" ht="16.95" customHeight="1" x14ac:dyDescent="0.3">
      <c r="A63" s="109"/>
      <c r="B63" s="110"/>
      <c r="C63" s="105" t="s">
        <v>149</v>
      </c>
      <c r="D63" s="101">
        <v>1781.56</v>
      </c>
      <c r="E63" s="101">
        <v>2474.69</v>
      </c>
      <c r="F63" s="101">
        <v>291.60000000000002</v>
      </c>
      <c r="G63" s="101">
        <v>1</v>
      </c>
      <c r="H63" s="101">
        <v>1.25</v>
      </c>
      <c r="I63" s="101">
        <v>70.819999999999993</v>
      </c>
      <c r="J63" s="102">
        <v>191.46</v>
      </c>
      <c r="K63" s="102">
        <v>49690.94</v>
      </c>
      <c r="L63" s="102">
        <v>6816.41</v>
      </c>
      <c r="M63" s="101">
        <v>1358.93</v>
      </c>
      <c r="N63" s="101">
        <v>0</v>
      </c>
      <c r="O63" s="101">
        <v>758.71</v>
      </c>
      <c r="P63" s="101">
        <v>3895.06</v>
      </c>
      <c r="Q63" s="101">
        <v>1193.7</v>
      </c>
      <c r="R63" s="101">
        <v>1.02</v>
      </c>
      <c r="S63" s="101">
        <v>35.659999999999997</v>
      </c>
      <c r="T63" s="101">
        <v>3.5</v>
      </c>
      <c r="U63" s="101">
        <v>0</v>
      </c>
      <c r="V63" s="101"/>
      <c r="W63" s="103">
        <f t="shared" si="13"/>
        <v>68566.31</v>
      </c>
      <c r="Y63" s="98"/>
      <c r="Z63" s="98"/>
    </row>
    <row r="64" spans="1:26" ht="16.95" customHeight="1" x14ac:dyDescent="0.3">
      <c r="A64" s="109"/>
      <c r="B64" s="110"/>
      <c r="C64" s="105" t="s">
        <v>150</v>
      </c>
      <c r="D64" s="101">
        <v>2435.12</v>
      </c>
      <c r="E64" s="101">
        <v>3439.78</v>
      </c>
      <c r="F64" s="101">
        <v>710.5</v>
      </c>
      <c r="G64" s="101">
        <v>0</v>
      </c>
      <c r="H64" s="101">
        <v>0</v>
      </c>
      <c r="I64" s="101">
        <v>175.32</v>
      </c>
      <c r="J64" s="102">
        <v>466.2</v>
      </c>
      <c r="K64" s="102">
        <v>77666.869999999893</v>
      </c>
      <c r="L64" s="102">
        <v>9789.56</v>
      </c>
      <c r="M64" s="101">
        <v>3182.19</v>
      </c>
      <c r="N64" s="101">
        <v>0</v>
      </c>
      <c r="O64" s="101">
        <v>1115.3900000000001</v>
      </c>
      <c r="P64" s="101">
        <v>2158.1799999999998</v>
      </c>
      <c r="Q64" s="101">
        <v>1256.3699999999999</v>
      </c>
      <c r="R64" s="101">
        <v>14.38</v>
      </c>
      <c r="S64" s="101">
        <v>68.62</v>
      </c>
      <c r="T64" s="101">
        <v>2</v>
      </c>
      <c r="U64" s="101">
        <v>78.87</v>
      </c>
      <c r="V64" s="101"/>
      <c r="W64" s="103">
        <f t="shared" si="13"/>
        <v>102559.34999999987</v>
      </c>
      <c r="Y64" s="98"/>
      <c r="Z64" s="98"/>
    </row>
    <row r="65" spans="1:35" ht="16.95" customHeight="1" x14ac:dyDescent="0.3">
      <c r="A65" s="109"/>
      <c r="B65" s="110"/>
      <c r="C65" s="105" t="s">
        <v>151</v>
      </c>
      <c r="D65" s="101">
        <v>2817.96</v>
      </c>
      <c r="E65" s="101">
        <v>3887.63</v>
      </c>
      <c r="F65" s="101">
        <v>976.59</v>
      </c>
      <c r="G65" s="101">
        <v>0</v>
      </c>
      <c r="H65" s="101">
        <v>0</v>
      </c>
      <c r="I65" s="101">
        <v>265.98</v>
      </c>
      <c r="J65" s="102">
        <v>537.99</v>
      </c>
      <c r="K65" s="102">
        <v>93572.38</v>
      </c>
      <c r="L65" s="102">
        <v>12767.24</v>
      </c>
      <c r="M65" s="101">
        <v>3549.3</v>
      </c>
      <c r="N65" s="101">
        <v>0</v>
      </c>
      <c r="O65" s="101">
        <v>881.77</v>
      </c>
      <c r="P65" s="101">
        <v>5636.4</v>
      </c>
      <c r="Q65" s="101">
        <v>2155.5300000000002</v>
      </c>
      <c r="R65" s="101">
        <v>49.19</v>
      </c>
      <c r="S65" s="101">
        <v>4.3099999999999996</v>
      </c>
      <c r="T65" s="101">
        <v>1</v>
      </c>
      <c r="U65" s="101">
        <v>71.89</v>
      </c>
      <c r="V65" s="101"/>
      <c r="W65" s="103">
        <f t="shared" si="13"/>
        <v>127175.16</v>
      </c>
      <c r="Y65" s="98"/>
      <c r="Z65" s="98"/>
    </row>
    <row r="66" spans="1:35" ht="16.95" customHeight="1" x14ac:dyDescent="0.3">
      <c r="A66" s="109"/>
      <c r="B66" s="110"/>
      <c r="C66" s="105" t="s">
        <v>152</v>
      </c>
      <c r="D66" s="101">
        <v>1858.19</v>
      </c>
      <c r="E66" s="101">
        <v>2400.5</v>
      </c>
      <c r="F66" s="101">
        <v>531.71</v>
      </c>
      <c r="G66" s="101">
        <v>0</v>
      </c>
      <c r="H66" s="101">
        <v>0</v>
      </c>
      <c r="I66" s="101">
        <v>19.41</v>
      </c>
      <c r="J66" s="102">
        <v>267.51</v>
      </c>
      <c r="K66" s="102">
        <v>52202.15</v>
      </c>
      <c r="L66" s="102">
        <v>5923.23</v>
      </c>
      <c r="M66" s="101">
        <v>1953.98</v>
      </c>
      <c r="N66" s="101">
        <v>0</v>
      </c>
      <c r="O66" s="101">
        <v>662.46</v>
      </c>
      <c r="P66" s="101">
        <v>1440.9</v>
      </c>
      <c r="Q66" s="101">
        <v>732.17</v>
      </c>
      <c r="R66" s="101">
        <v>9.58</v>
      </c>
      <c r="S66" s="101">
        <v>0</v>
      </c>
      <c r="T66" s="101">
        <v>0</v>
      </c>
      <c r="U66" s="101">
        <v>25.01</v>
      </c>
      <c r="V66" s="101"/>
      <c r="W66" s="103">
        <f t="shared" si="13"/>
        <v>68026.799999999988</v>
      </c>
      <c r="Y66" s="98"/>
      <c r="Z66" s="98"/>
    </row>
    <row r="67" spans="1:35" ht="5.25" customHeight="1" x14ac:dyDescent="0.3">
      <c r="A67" s="109"/>
      <c r="B67" s="110"/>
      <c r="C67" s="105"/>
      <c r="D67" s="101"/>
      <c r="E67" s="101"/>
      <c r="F67" s="101"/>
      <c r="G67" s="101"/>
      <c r="H67" s="101"/>
      <c r="I67" s="101"/>
      <c r="J67" s="102"/>
      <c r="K67" s="102"/>
      <c r="L67" s="102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3"/>
      <c r="Y67" s="98"/>
      <c r="Z67" s="98"/>
    </row>
    <row r="68" spans="1:35" ht="16.95" customHeight="1" x14ac:dyDescent="0.3">
      <c r="A68" s="93"/>
      <c r="B68" s="104" t="s">
        <v>153</v>
      </c>
      <c r="C68" s="105"/>
      <c r="D68" s="106">
        <v>16511.18</v>
      </c>
      <c r="E68" s="106">
        <v>20917.23</v>
      </c>
      <c r="F68" s="106">
        <v>9467.74</v>
      </c>
      <c r="G68" s="106">
        <v>8.25</v>
      </c>
      <c r="H68" s="106">
        <v>2</v>
      </c>
      <c r="I68" s="106">
        <v>1142.5700000000002</v>
      </c>
      <c r="J68" s="107">
        <v>2892.65</v>
      </c>
      <c r="K68" s="107">
        <v>681551.61</v>
      </c>
      <c r="L68" s="107">
        <v>75753.549999999988</v>
      </c>
      <c r="M68" s="106">
        <v>19775.989999999998</v>
      </c>
      <c r="N68" s="106">
        <v>61</v>
      </c>
      <c r="O68" s="106">
        <v>10793.61</v>
      </c>
      <c r="P68" s="106">
        <v>25301.49</v>
      </c>
      <c r="Q68" s="106">
        <v>5682.2100000000009</v>
      </c>
      <c r="R68" s="106">
        <v>175.81000000000003</v>
      </c>
      <c r="S68" s="106">
        <v>265.90999999999997</v>
      </c>
      <c r="T68" s="106">
        <v>15.24</v>
      </c>
      <c r="U68" s="106">
        <v>417.76</v>
      </c>
      <c r="V68" s="106"/>
      <c r="W68" s="108">
        <f t="shared" si="13"/>
        <v>870735.8</v>
      </c>
      <c r="Y68" s="98"/>
      <c r="Z68" s="98"/>
    </row>
    <row r="69" spans="1:35" ht="16.95" customHeight="1" x14ac:dyDescent="0.3">
      <c r="A69" s="109"/>
      <c r="B69" s="110"/>
      <c r="C69" s="105" t="s">
        <v>154</v>
      </c>
      <c r="D69" s="101">
        <v>3347.28</v>
      </c>
      <c r="E69" s="101">
        <v>4678.42</v>
      </c>
      <c r="F69" s="101">
        <v>1019.02</v>
      </c>
      <c r="G69" s="101">
        <v>1</v>
      </c>
      <c r="H69" s="101">
        <v>0</v>
      </c>
      <c r="I69" s="101">
        <v>279.85000000000002</v>
      </c>
      <c r="J69" s="102">
        <v>849.72</v>
      </c>
      <c r="K69" s="102">
        <v>143237.26999999999</v>
      </c>
      <c r="L69" s="102">
        <v>16000.77</v>
      </c>
      <c r="M69" s="101">
        <v>4010.34</v>
      </c>
      <c r="N69" s="101">
        <v>0</v>
      </c>
      <c r="O69" s="101">
        <v>1668.59</v>
      </c>
      <c r="P69" s="101">
        <v>4946.8100000000004</v>
      </c>
      <c r="Q69" s="101">
        <v>1316.58</v>
      </c>
      <c r="R69" s="101">
        <v>46.75</v>
      </c>
      <c r="S69" s="101">
        <v>97.84</v>
      </c>
      <c r="T69" s="101">
        <v>6.96</v>
      </c>
      <c r="U69" s="101">
        <v>31</v>
      </c>
      <c r="V69" s="101"/>
      <c r="W69" s="103">
        <f t="shared" si="13"/>
        <v>181538.19999999995</v>
      </c>
      <c r="Y69" s="98"/>
      <c r="Z69" s="98"/>
    </row>
    <row r="70" spans="1:35" ht="16.95" customHeight="1" x14ac:dyDescent="0.3">
      <c r="A70" s="109"/>
      <c r="B70" s="110"/>
      <c r="C70" s="105" t="s">
        <v>153</v>
      </c>
      <c r="D70" s="101">
        <v>11455.82</v>
      </c>
      <c r="E70" s="101">
        <v>13826.94</v>
      </c>
      <c r="F70" s="101">
        <v>7553.89</v>
      </c>
      <c r="G70" s="101">
        <v>7.25</v>
      </c>
      <c r="H70" s="101">
        <v>2</v>
      </c>
      <c r="I70" s="101">
        <v>686.82</v>
      </c>
      <c r="J70" s="102">
        <v>1797.72</v>
      </c>
      <c r="K70" s="102">
        <v>469064.95</v>
      </c>
      <c r="L70" s="102">
        <v>52607.02</v>
      </c>
      <c r="M70" s="101">
        <v>13729.83</v>
      </c>
      <c r="N70" s="101">
        <v>61</v>
      </c>
      <c r="O70" s="101">
        <v>8548.0400000000009</v>
      </c>
      <c r="P70" s="101">
        <v>15364.68</v>
      </c>
      <c r="Q70" s="101">
        <v>3478.11</v>
      </c>
      <c r="R70" s="101">
        <v>120.73</v>
      </c>
      <c r="S70" s="101">
        <v>168.07</v>
      </c>
      <c r="T70" s="101">
        <v>7.28</v>
      </c>
      <c r="U70" s="101">
        <v>311.76</v>
      </c>
      <c r="V70" s="101"/>
      <c r="W70" s="103">
        <f t="shared" si="13"/>
        <v>598791.91</v>
      </c>
      <c r="Y70" s="98"/>
      <c r="Z70" s="98"/>
    </row>
    <row r="71" spans="1:35" x14ac:dyDescent="0.3">
      <c r="A71" s="109"/>
      <c r="B71" s="110"/>
      <c r="C71" s="105" t="s">
        <v>155</v>
      </c>
      <c r="D71" s="101">
        <v>1708.08</v>
      </c>
      <c r="E71" s="101">
        <v>2411.87</v>
      </c>
      <c r="F71" s="101">
        <v>894.83</v>
      </c>
      <c r="G71" s="101">
        <v>0</v>
      </c>
      <c r="H71" s="101">
        <v>0</v>
      </c>
      <c r="I71" s="101">
        <v>175.9</v>
      </c>
      <c r="J71" s="102">
        <v>245.21</v>
      </c>
      <c r="K71" s="102">
        <v>69249.39</v>
      </c>
      <c r="L71" s="102">
        <v>7145.76</v>
      </c>
      <c r="M71" s="101">
        <v>2035.82</v>
      </c>
      <c r="N71" s="101">
        <v>0</v>
      </c>
      <c r="O71" s="101">
        <v>576.98</v>
      </c>
      <c r="P71" s="101">
        <v>4990</v>
      </c>
      <c r="Q71" s="101">
        <v>887.52</v>
      </c>
      <c r="R71" s="101">
        <v>8.33</v>
      </c>
      <c r="S71" s="101">
        <v>0</v>
      </c>
      <c r="T71" s="101">
        <v>1</v>
      </c>
      <c r="U71" s="101">
        <v>75</v>
      </c>
      <c r="V71" s="101"/>
      <c r="W71" s="103">
        <f t="shared" si="13"/>
        <v>90405.69</v>
      </c>
      <c r="Y71" s="98"/>
      <c r="Z71" s="98"/>
    </row>
    <row r="72" spans="1:35" x14ac:dyDescent="0.3">
      <c r="A72" s="109"/>
      <c r="B72" s="104" t="s">
        <v>230</v>
      </c>
      <c r="C72" s="105"/>
      <c r="D72" s="106">
        <v>3321.65</v>
      </c>
      <c r="E72" s="106">
        <v>3832.33</v>
      </c>
      <c r="F72" s="106">
        <v>1165.08</v>
      </c>
      <c r="G72" s="106">
        <v>0</v>
      </c>
      <c r="H72" s="106">
        <v>0</v>
      </c>
      <c r="I72" s="106">
        <v>100.1</v>
      </c>
      <c r="J72" s="107">
        <v>487.53</v>
      </c>
      <c r="K72" s="107">
        <v>90469.400000000096</v>
      </c>
      <c r="L72" s="107">
        <v>8528.6299999999992</v>
      </c>
      <c r="M72" s="106">
        <v>3891.47</v>
      </c>
      <c r="N72" s="106">
        <v>0</v>
      </c>
      <c r="O72" s="106">
        <v>1526.76</v>
      </c>
      <c r="P72" s="106">
        <v>3791.13</v>
      </c>
      <c r="Q72" s="106">
        <v>852.6</v>
      </c>
      <c r="R72" s="106">
        <v>21.82</v>
      </c>
      <c r="S72" s="106">
        <v>29.23</v>
      </c>
      <c r="T72" s="106">
        <v>1.97</v>
      </c>
      <c r="U72" s="106">
        <v>8</v>
      </c>
      <c r="V72" s="106"/>
      <c r="W72" s="108">
        <f t="shared" si="13"/>
        <v>118027.70000000011</v>
      </c>
      <c r="Y72" s="98"/>
      <c r="Z72" s="98"/>
    </row>
    <row r="73" spans="1:35" ht="16.95" customHeight="1" x14ac:dyDescent="0.3">
      <c r="A73" s="257" t="s">
        <v>157</v>
      </c>
      <c r="B73" s="258"/>
      <c r="C73" s="259"/>
      <c r="D73" s="106">
        <v>919.76</v>
      </c>
      <c r="E73" s="106">
        <v>943.03000000000009</v>
      </c>
      <c r="F73" s="106">
        <v>218.14000000000001</v>
      </c>
      <c r="G73" s="106">
        <v>0</v>
      </c>
      <c r="H73" s="106">
        <v>0</v>
      </c>
      <c r="I73" s="106">
        <v>19.440000000000001</v>
      </c>
      <c r="J73" s="107">
        <v>299.34999999999997</v>
      </c>
      <c r="K73" s="107">
        <v>50030.209999999992</v>
      </c>
      <c r="L73" s="107">
        <v>6690.24</v>
      </c>
      <c r="M73" s="106">
        <v>1623.09</v>
      </c>
      <c r="N73" s="106">
        <v>0</v>
      </c>
      <c r="O73" s="106">
        <v>767.58</v>
      </c>
      <c r="P73" s="106">
        <v>1386.6</v>
      </c>
      <c r="Q73" s="106">
        <v>230.23</v>
      </c>
      <c r="R73" s="106">
        <v>6</v>
      </c>
      <c r="S73" s="106">
        <v>18.37</v>
      </c>
      <c r="T73" s="106">
        <v>2.5</v>
      </c>
      <c r="U73" s="106">
        <v>0</v>
      </c>
      <c r="V73" s="106"/>
      <c r="W73" s="108">
        <f t="shared" si="13"/>
        <v>63154.539999999994</v>
      </c>
      <c r="Y73" s="98"/>
      <c r="Z73" s="98"/>
    </row>
    <row r="74" spans="1:35" s="99" customFormat="1" ht="34.950000000000003" customHeight="1" thickBot="1" x14ac:dyDescent="0.3">
      <c r="A74" s="115" t="s">
        <v>156</v>
      </c>
      <c r="B74" s="116"/>
      <c r="C74" s="117"/>
      <c r="D74" s="118">
        <f t="shared" ref="D74:W74" si="14">SUM(D8,D10,D42,D73)</f>
        <v>483949.47000000003</v>
      </c>
      <c r="E74" s="118">
        <f t="shared" si="14"/>
        <v>595047.35000000009</v>
      </c>
      <c r="F74" s="118">
        <f t="shared" si="14"/>
        <v>238517.09000000011</v>
      </c>
      <c r="G74" s="118">
        <f t="shared" si="14"/>
        <v>591.95000000000005</v>
      </c>
      <c r="H74" s="118">
        <f t="shared" si="14"/>
        <v>242.2</v>
      </c>
      <c r="I74" s="118">
        <f t="shared" si="14"/>
        <v>16562.859999999997</v>
      </c>
      <c r="J74" s="119">
        <f t="shared" si="14"/>
        <v>137703.87000000014</v>
      </c>
      <c r="K74" s="119">
        <f t="shared" si="14"/>
        <v>17117870.829999987</v>
      </c>
      <c r="L74" s="119">
        <f t="shared" si="14"/>
        <v>1846784.1299999997</v>
      </c>
      <c r="M74" s="118">
        <f t="shared" si="14"/>
        <v>450164.10000000003</v>
      </c>
      <c r="N74" s="118">
        <f t="shared" si="14"/>
        <v>610.39</v>
      </c>
      <c r="O74" s="118">
        <f t="shared" si="14"/>
        <v>244687.49000000002</v>
      </c>
      <c r="P74" s="118">
        <f t="shared" si="14"/>
        <v>1019703.2199999999</v>
      </c>
      <c r="Q74" s="118">
        <f t="shared" si="14"/>
        <v>80442.404999999999</v>
      </c>
      <c r="R74" s="118">
        <f t="shared" si="14"/>
        <v>15297.209999999997</v>
      </c>
      <c r="S74" s="118">
        <f t="shared" si="14"/>
        <v>7643.12</v>
      </c>
      <c r="T74" s="118">
        <f t="shared" si="14"/>
        <v>767.69</v>
      </c>
      <c r="U74" s="118">
        <f t="shared" si="14"/>
        <v>17827.47</v>
      </c>
      <c r="V74" s="118">
        <f t="shared" si="14"/>
        <v>0</v>
      </c>
      <c r="W74" s="120">
        <f t="shared" si="14"/>
        <v>22274412.844999984</v>
      </c>
      <c r="X74" s="121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</row>
    <row r="75" spans="1:35" ht="15" customHeight="1" thickTop="1" x14ac:dyDescent="0.3">
      <c r="C75" s="6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1:35" ht="15" customHeight="1" x14ac:dyDescent="0.3">
      <c r="C76" s="6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1:35" ht="15" customHeight="1" x14ac:dyDescent="0.3">
      <c r="C77" s="6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1:35" ht="15" customHeight="1" x14ac:dyDescent="0.3">
      <c r="C78" s="6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1:35" ht="15" customHeight="1" x14ac:dyDescent="0.3">
      <c r="C79" s="6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1:35" ht="15" customHeight="1" x14ac:dyDescent="0.3">
      <c r="C80" s="6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1:43" s="45" customFormat="1" ht="15" customHeight="1" x14ac:dyDescent="0.3">
      <c r="A81" s="65"/>
      <c r="B81" s="65"/>
      <c r="C81" s="65"/>
      <c r="AJ81" s="44"/>
      <c r="AK81" s="44"/>
      <c r="AL81" s="44"/>
      <c r="AM81" s="44"/>
      <c r="AN81" s="44"/>
      <c r="AO81" s="44"/>
      <c r="AP81" s="44"/>
      <c r="AQ81" s="44"/>
    </row>
    <row r="82" spans="1:43" s="45" customFormat="1" ht="15" customHeight="1" x14ac:dyDescent="0.3">
      <c r="A82" s="65"/>
      <c r="B82" s="65"/>
      <c r="C82" s="65"/>
      <c r="AJ82" s="44"/>
      <c r="AK82" s="44"/>
      <c r="AL82" s="44"/>
      <c r="AM82" s="44"/>
      <c r="AN82" s="44"/>
      <c r="AO82" s="44"/>
      <c r="AP82" s="44"/>
      <c r="AQ82" s="44"/>
    </row>
    <row r="83" spans="1:43" s="45" customFormat="1" ht="15" customHeight="1" x14ac:dyDescent="0.3">
      <c r="A83" s="65"/>
      <c r="B83" s="65"/>
      <c r="C83" s="65"/>
      <c r="AJ83" s="44"/>
      <c r="AK83" s="44"/>
      <c r="AL83" s="44"/>
      <c r="AM83" s="44"/>
      <c r="AN83" s="44"/>
      <c r="AO83" s="44"/>
      <c r="AP83" s="44"/>
      <c r="AQ83" s="44"/>
    </row>
    <row r="84" spans="1:43" s="45" customFormat="1" ht="15" customHeight="1" x14ac:dyDescent="0.3">
      <c r="A84" s="65"/>
      <c r="B84" s="65"/>
      <c r="C84" s="65"/>
      <c r="AJ84" s="44"/>
      <c r="AK84" s="44"/>
      <c r="AL84" s="44"/>
      <c r="AM84" s="44"/>
      <c r="AN84" s="44"/>
      <c r="AO84" s="44"/>
      <c r="AP84" s="44"/>
      <c r="AQ84" s="44"/>
    </row>
    <row r="85" spans="1:43" s="45" customFormat="1" ht="15" customHeight="1" x14ac:dyDescent="0.3">
      <c r="A85" s="65"/>
      <c r="B85" s="65"/>
      <c r="C85" s="65"/>
      <c r="AJ85" s="44"/>
      <c r="AK85" s="44"/>
      <c r="AL85" s="44"/>
      <c r="AM85" s="44"/>
      <c r="AN85" s="44"/>
      <c r="AO85" s="44"/>
      <c r="AP85" s="44"/>
      <c r="AQ85" s="44"/>
    </row>
    <row r="86" spans="1:43" s="45" customFormat="1" ht="15" customHeight="1" x14ac:dyDescent="0.3">
      <c r="A86" s="65"/>
      <c r="B86" s="65"/>
      <c r="C86" s="65"/>
      <c r="AJ86" s="44"/>
      <c r="AK86" s="44"/>
      <c r="AL86" s="44"/>
      <c r="AM86" s="44"/>
      <c r="AN86" s="44"/>
      <c r="AO86" s="44"/>
      <c r="AP86" s="44"/>
      <c r="AQ86" s="44"/>
    </row>
    <row r="87" spans="1:43" s="45" customFormat="1" ht="15" customHeight="1" x14ac:dyDescent="0.3">
      <c r="A87" s="65"/>
      <c r="B87" s="65"/>
      <c r="C87" s="65"/>
      <c r="AJ87" s="44"/>
      <c r="AK87" s="44"/>
      <c r="AL87" s="44"/>
      <c r="AM87" s="44"/>
      <c r="AN87" s="44"/>
      <c r="AO87" s="44"/>
      <c r="AP87" s="44"/>
      <c r="AQ87" s="44"/>
    </row>
    <row r="88" spans="1:43" s="45" customFormat="1" ht="15" customHeight="1" x14ac:dyDescent="0.3">
      <c r="A88" s="65"/>
      <c r="B88" s="65"/>
      <c r="C88" s="65"/>
      <c r="AJ88" s="44"/>
      <c r="AK88" s="44"/>
      <c r="AL88" s="44"/>
      <c r="AM88" s="44"/>
      <c r="AN88" s="44"/>
      <c r="AO88" s="44"/>
      <c r="AP88" s="44"/>
      <c r="AQ88" s="44"/>
    </row>
    <row r="89" spans="1:43" s="45" customFormat="1" ht="15" customHeight="1" x14ac:dyDescent="0.3">
      <c r="A89" s="65"/>
      <c r="B89" s="65"/>
      <c r="C89" s="65"/>
      <c r="AJ89" s="44"/>
      <c r="AK89" s="44"/>
      <c r="AL89" s="44"/>
      <c r="AM89" s="44"/>
      <c r="AN89" s="44"/>
      <c r="AO89" s="44"/>
      <c r="AP89" s="44"/>
      <c r="AQ89" s="44"/>
    </row>
    <row r="90" spans="1:43" s="45" customFormat="1" ht="15" customHeight="1" x14ac:dyDescent="0.3">
      <c r="A90" s="65"/>
      <c r="B90" s="65"/>
      <c r="C90" s="65"/>
      <c r="AJ90" s="44"/>
      <c r="AK90" s="44"/>
      <c r="AL90" s="44"/>
      <c r="AM90" s="44"/>
      <c r="AN90" s="44"/>
      <c r="AO90" s="44"/>
      <c r="AP90" s="44"/>
      <c r="AQ90" s="44"/>
    </row>
    <row r="91" spans="1:43" s="45" customFormat="1" ht="15" customHeight="1" x14ac:dyDescent="0.3">
      <c r="A91" s="65"/>
      <c r="B91" s="65"/>
      <c r="C91" s="65"/>
      <c r="AJ91" s="44"/>
      <c r="AK91" s="44"/>
      <c r="AL91" s="44"/>
      <c r="AM91" s="44"/>
      <c r="AN91" s="44"/>
      <c r="AO91" s="44"/>
      <c r="AP91" s="44"/>
      <c r="AQ91" s="44"/>
    </row>
    <row r="92" spans="1:43" s="45" customFormat="1" ht="15" customHeight="1" x14ac:dyDescent="0.3">
      <c r="A92" s="65"/>
      <c r="B92" s="65"/>
      <c r="C92" s="65"/>
      <c r="AJ92" s="44"/>
      <c r="AK92" s="44"/>
      <c r="AL92" s="44"/>
      <c r="AM92" s="44"/>
      <c r="AN92" s="44"/>
      <c r="AO92" s="44"/>
      <c r="AP92" s="44"/>
      <c r="AQ92" s="44"/>
    </row>
    <row r="93" spans="1:43" s="45" customFormat="1" ht="15" customHeight="1" x14ac:dyDescent="0.3">
      <c r="A93" s="65"/>
      <c r="B93" s="65"/>
      <c r="C93" s="65"/>
      <c r="AJ93" s="44"/>
      <c r="AK93" s="44"/>
      <c r="AL93" s="44"/>
      <c r="AM93" s="44"/>
      <c r="AN93" s="44"/>
      <c r="AO93" s="44"/>
      <c r="AP93" s="44"/>
      <c r="AQ93" s="44"/>
    </row>
    <row r="94" spans="1:43" s="45" customFormat="1" ht="15" customHeight="1" x14ac:dyDescent="0.3">
      <c r="A94" s="65"/>
      <c r="B94" s="65"/>
      <c r="C94" s="65"/>
      <c r="AJ94" s="44"/>
      <c r="AK94" s="44"/>
      <c r="AL94" s="44"/>
      <c r="AM94" s="44"/>
      <c r="AN94" s="44"/>
      <c r="AO94" s="44"/>
      <c r="AP94" s="44"/>
      <c r="AQ94" s="44"/>
    </row>
    <row r="95" spans="1:43" s="45" customFormat="1" ht="15" customHeight="1" x14ac:dyDescent="0.3">
      <c r="A95" s="65"/>
      <c r="B95" s="65"/>
      <c r="C95" s="65"/>
      <c r="AJ95" s="44"/>
      <c r="AK95" s="44"/>
      <c r="AL95" s="44"/>
      <c r="AM95" s="44"/>
      <c r="AN95" s="44"/>
      <c r="AO95" s="44"/>
      <c r="AP95" s="44"/>
      <c r="AQ95" s="44"/>
    </row>
    <row r="96" spans="1:43" s="45" customFormat="1" ht="15" customHeight="1" x14ac:dyDescent="0.3">
      <c r="A96" s="65"/>
      <c r="B96" s="65"/>
      <c r="C96" s="65"/>
      <c r="AJ96" s="44"/>
      <c r="AK96" s="44"/>
      <c r="AL96" s="44"/>
      <c r="AM96" s="44"/>
      <c r="AN96" s="44"/>
      <c r="AO96" s="44"/>
      <c r="AP96" s="44"/>
      <c r="AQ96" s="44"/>
    </row>
    <row r="97" spans="1:43" s="45" customFormat="1" ht="15" customHeight="1" x14ac:dyDescent="0.3">
      <c r="A97" s="65"/>
      <c r="B97" s="65"/>
      <c r="C97" s="65"/>
      <c r="AJ97" s="44"/>
      <c r="AK97" s="44"/>
      <c r="AL97" s="44"/>
      <c r="AM97" s="44"/>
      <c r="AN97" s="44"/>
      <c r="AO97" s="44"/>
      <c r="AP97" s="44"/>
      <c r="AQ97" s="44"/>
    </row>
    <row r="98" spans="1:43" s="45" customFormat="1" ht="15" customHeight="1" x14ac:dyDescent="0.3">
      <c r="A98" s="65"/>
      <c r="B98" s="65"/>
      <c r="C98" s="65"/>
      <c r="AJ98" s="44"/>
      <c r="AK98" s="44"/>
      <c r="AL98" s="44"/>
      <c r="AM98" s="44"/>
      <c r="AN98" s="44"/>
      <c r="AO98" s="44"/>
      <c r="AP98" s="44"/>
      <c r="AQ98" s="44"/>
    </row>
    <row r="99" spans="1:43" s="45" customFormat="1" ht="15" customHeight="1" x14ac:dyDescent="0.3">
      <c r="A99" s="65"/>
      <c r="B99" s="65"/>
      <c r="C99" s="65"/>
      <c r="AJ99" s="44"/>
      <c r="AK99" s="44"/>
      <c r="AL99" s="44"/>
      <c r="AM99" s="44"/>
      <c r="AN99" s="44"/>
      <c r="AO99" s="44"/>
      <c r="AP99" s="44"/>
      <c r="AQ99" s="44"/>
    </row>
    <row r="100" spans="1:43" s="45" customFormat="1" ht="15" customHeight="1" x14ac:dyDescent="0.3">
      <c r="A100" s="65"/>
      <c r="B100" s="65"/>
      <c r="C100" s="65"/>
      <c r="AJ100" s="44"/>
      <c r="AK100" s="44"/>
      <c r="AL100" s="44"/>
      <c r="AM100" s="44"/>
      <c r="AN100" s="44"/>
      <c r="AO100" s="44"/>
      <c r="AP100" s="44"/>
      <c r="AQ100" s="44"/>
    </row>
    <row r="101" spans="1:43" s="45" customFormat="1" ht="15" customHeight="1" x14ac:dyDescent="0.3">
      <c r="A101" s="65"/>
      <c r="B101" s="65"/>
      <c r="C101" s="65"/>
      <c r="AJ101" s="44"/>
      <c r="AK101" s="44"/>
      <c r="AL101" s="44"/>
      <c r="AM101" s="44"/>
      <c r="AN101" s="44"/>
      <c r="AO101" s="44"/>
      <c r="AP101" s="44"/>
      <c r="AQ101" s="44"/>
    </row>
    <row r="102" spans="1:43" s="45" customFormat="1" ht="15" customHeight="1" x14ac:dyDescent="0.3">
      <c r="A102" s="65"/>
      <c r="B102" s="65"/>
      <c r="C102" s="65"/>
      <c r="AJ102" s="44"/>
      <c r="AK102" s="44"/>
      <c r="AL102" s="44"/>
      <c r="AM102" s="44"/>
      <c r="AN102" s="44"/>
      <c r="AO102" s="44"/>
      <c r="AP102" s="44"/>
      <c r="AQ102" s="44"/>
    </row>
    <row r="103" spans="1:43" s="45" customFormat="1" ht="15" customHeight="1" x14ac:dyDescent="0.3">
      <c r="A103" s="65"/>
      <c r="B103" s="65"/>
      <c r="C103" s="65"/>
      <c r="AJ103" s="44"/>
      <c r="AK103" s="44"/>
      <c r="AL103" s="44"/>
      <c r="AM103" s="44"/>
      <c r="AN103" s="44"/>
      <c r="AO103" s="44"/>
      <c r="AP103" s="44"/>
      <c r="AQ103" s="44"/>
    </row>
    <row r="104" spans="1:43" s="45" customFormat="1" ht="15" customHeight="1" x14ac:dyDescent="0.3">
      <c r="A104" s="65"/>
      <c r="B104" s="65"/>
      <c r="C104" s="65"/>
      <c r="AJ104" s="44"/>
      <c r="AK104" s="44"/>
      <c r="AL104" s="44"/>
      <c r="AM104" s="44"/>
      <c r="AN104" s="44"/>
      <c r="AO104" s="44"/>
      <c r="AP104" s="44"/>
      <c r="AQ104" s="44"/>
    </row>
    <row r="105" spans="1:43" s="45" customFormat="1" ht="15" customHeight="1" x14ac:dyDescent="0.3">
      <c r="A105" s="65"/>
      <c r="B105" s="65"/>
      <c r="C105" s="65"/>
      <c r="AJ105" s="44"/>
      <c r="AK105" s="44"/>
      <c r="AL105" s="44"/>
      <c r="AM105" s="44"/>
      <c r="AN105" s="44"/>
      <c r="AO105" s="44"/>
      <c r="AP105" s="44"/>
      <c r="AQ105" s="44"/>
    </row>
    <row r="106" spans="1:43" s="45" customFormat="1" ht="15" customHeight="1" x14ac:dyDescent="0.3">
      <c r="A106" s="65"/>
      <c r="B106" s="65"/>
      <c r="C106" s="65"/>
      <c r="AJ106" s="44"/>
      <c r="AK106" s="44"/>
      <c r="AL106" s="44"/>
      <c r="AM106" s="44"/>
      <c r="AN106" s="44"/>
      <c r="AO106" s="44"/>
      <c r="AP106" s="44"/>
      <c r="AQ106" s="44"/>
    </row>
    <row r="107" spans="1:43" s="45" customFormat="1" ht="15" customHeight="1" x14ac:dyDescent="0.3">
      <c r="A107" s="65"/>
      <c r="B107" s="65"/>
      <c r="C107" s="65"/>
      <c r="AJ107" s="44"/>
      <c r="AK107" s="44"/>
      <c r="AL107" s="44"/>
      <c r="AM107" s="44"/>
      <c r="AN107" s="44"/>
      <c r="AO107" s="44"/>
      <c r="AP107" s="44"/>
      <c r="AQ107" s="44"/>
    </row>
    <row r="108" spans="1:43" s="45" customFormat="1" ht="15" customHeight="1" x14ac:dyDescent="0.3">
      <c r="A108" s="65"/>
      <c r="B108" s="65"/>
      <c r="C108" s="65"/>
      <c r="AJ108" s="44"/>
      <c r="AK108" s="44"/>
      <c r="AL108" s="44"/>
      <c r="AM108" s="44"/>
      <c r="AN108" s="44"/>
      <c r="AO108" s="44"/>
      <c r="AP108" s="44"/>
      <c r="AQ108" s="44"/>
    </row>
    <row r="109" spans="1:43" s="45" customFormat="1" ht="15" customHeight="1" x14ac:dyDescent="0.3">
      <c r="A109" s="65"/>
      <c r="B109" s="65"/>
      <c r="C109" s="65"/>
      <c r="AJ109" s="44"/>
      <c r="AK109" s="44"/>
      <c r="AL109" s="44"/>
      <c r="AM109" s="44"/>
      <c r="AN109" s="44"/>
      <c r="AO109" s="44"/>
      <c r="AP109" s="44"/>
      <c r="AQ109" s="44"/>
    </row>
    <row r="110" spans="1:43" s="45" customFormat="1" ht="15" customHeight="1" x14ac:dyDescent="0.3">
      <c r="A110" s="65"/>
      <c r="B110" s="65"/>
      <c r="C110" s="65"/>
      <c r="AJ110" s="44"/>
      <c r="AK110" s="44"/>
      <c r="AL110" s="44"/>
      <c r="AM110" s="44"/>
      <c r="AN110" s="44"/>
      <c r="AO110" s="44"/>
      <c r="AP110" s="44"/>
      <c r="AQ110" s="44"/>
    </row>
    <row r="111" spans="1:43" s="45" customFormat="1" ht="15" customHeight="1" x14ac:dyDescent="0.3">
      <c r="A111" s="65"/>
      <c r="B111" s="65"/>
      <c r="C111" s="65"/>
      <c r="AJ111" s="44"/>
      <c r="AK111" s="44"/>
      <c r="AL111" s="44"/>
      <c r="AM111" s="44"/>
      <c r="AN111" s="44"/>
      <c r="AO111" s="44"/>
      <c r="AP111" s="44"/>
      <c r="AQ111" s="44"/>
    </row>
    <row r="112" spans="1:43" s="45" customFormat="1" ht="15" customHeight="1" x14ac:dyDescent="0.3">
      <c r="A112" s="65"/>
      <c r="B112" s="65"/>
      <c r="C112" s="65"/>
      <c r="AJ112" s="44"/>
      <c r="AK112" s="44"/>
      <c r="AL112" s="44"/>
      <c r="AM112" s="44"/>
      <c r="AN112" s="44"/>
      <c r="AO112" s="44"/>
      <c r="AP112" s="44"/>
      <c r="AQ112" s="44"/>
    </row>
    <row r="113" spans="1:43" s="45" customFormat="1" ht="15" customHeight="1" x14ac:dyDescent="0.3">
      <c r="A113" s="65"/>
      <c r="B113" s="65"/>
      <c r="C113" s="65"/>
      <c r="AJ113" s="44"/>
      <c r="AK113" s="44"/>
      <c r="AL113" s="44"/>
      <c r="AM113" s="44"/>
      <c r="AN113" s="44"/>
      <c r="AO113" s="44"/>
      <c r="AP113" s="44"/>
      <c r="AQ113" s="44"/>
    </row>
    <row r="114" spans="1:43" s="45" customFormat="1" ht="15" customHeight="1" x14ac:dyDescent="0.3">
      <c r="A114" s="65"/>
      <c r="B114" s="65"/>
      <c r="C114" s="65"/>
      <c r="AJ114" s="44"/>
      <c r="AK114" s="44"/>
      <c r="AL114" s="44"/>
      <c r="AM114" s="44"/>
      <c r="AN114" s="44"/>
      <c r="AO114" s="44"/>
      <c r="AP114" s="44"/>
      <c r="AQ114" s="44"/>
    </row>
    <row r="115" spans="1:43" s="45" customFormat="1" ht="15" customHeight="1" x14ac:dyDescent="0.3">
      <c r="A115" s="65"/>
      <c r="B115" s="65"/>
      <c r="C115" s="65"/>
      <c r="AJ115" s="44"/>
      <c r="AK115" s="44"/>
      <c r="AL115" s="44"/>
      <c r="AM115" s="44"/>
      <c r="AN115" s="44"/>
      <c r="AO115" s="44"/>
      <c r="AP115" s="44"/>
      <c r="AQ115" s="44"/>
    </row>
    <row r="116" spans="1:43" s="45" customFormat="1" ht="15" customHeight="1" x14ac:dyDescent="0.3">
      <c r="A116" s="65"/>
      <c r="B116" s="65"/>
      <c r="C116" s="65"/>
      <c r="AJ116" s="44"/>
      <c r="AK116" s="44"/>
      <c r="AL116" s="44"/>
      <c r="AM116" s="44"/>
      <c r="AN116" s="44"/>
      <c r="AO116" s="44"/>
      <c r="AP116" s="44"/>
      <c r="AQ116" s="44"/>
    </row>
    <row r="117" spans="1:43" s="45" customFormat="1" ht="15" customHeight="1" x14ac:dyDescent="0.3">
      <c r="A117" s="65"/>
      <c r="B117" s="65"/>
      <c r="C117" s="65"/>
      <c r="AJ117" s="44"/>
      <c r="AK117" s="44"/>
      <c r="AL117" s="44"/>
      <c r="AM117" s="44"/>
      <c r="AN117" s="44"/>
      <c r="AO117" s="44"/>
      <c r="AP117" s="44"/>
      <c r="AQ117" s="44"/>
    </row>
    <row r="118" spans="1:43" s="45" customFormat="1" ht="15" customHeight="1" x14ac:dyDescent="0.3">
      <c r="A118" s="65"/>
      <c r="B118" s="65"/>
      <c r="C118" s="65"/>
      <c r="AJ118" s="44"/>
      <c r="AK118" s="44"/>
      <c r="AL118" s="44"/>
      <c r="AM118" s="44"/>
      <c r="AN118" s="44"/>
      <c r="AO118" s="44"/>
      <c r="AP118" s="44"/>
      <c r="AQ118" s="44"/>
    </row>
    <row r="119" spans="1:43" s="45" customFormat="1" ht="15" customHeight="1" x14ac:dyDescent="0.3">
      <c r="A119" s="65"/>
      <c r="B119" s="65"/>
      <c r="C119" s="65"/>
      <c r="AJ119" s="44"/>
      <c r="AK119" s="44"/>
      <c r="AL119" s="44"/>
      <c r="AM119" s="44"/>
      <c r="AN119" s="44"/>
      <c r="AO119" s="44"/>
      <c r="AP119" s="44"/>
      <c r="AQ119" s="44"/>
    </row>
    <row r="120" spans="1:43" s="45" customFormat="1" ht="15" customHeight="1" x14ac:dyDescent="0.3">
      <c r="A120" s="65"/>
      <c r="B120" s="65"/>
      <c r="C120" s="65"/>
      <c r="AJ120" s="44"/>
      <c r="AK120" s="44"/>
      <c r="AL120" s="44"/>
      <c r="AM120" s="44"/>
      <c r="AN120" s="44"/>
      <c r="AO120" s="44"/>
      <c r="AP120" s="44"/>
      <c r="AQ120" s="44"/>
    </row>
    <row r="121" spans="1:43" s="45" customFormat="1" x14ac:dyDescent="0.3">
      <c r="A121" s="65"/>
      <c r="B121" s="65"/>
      <c r="C121" s="65"/>
      <c r="AJ121" s="44"/>
      <c r="AK121" s="44"/>
      <c r="AL121" s="44"/>
      <c r="AM121" s="44"/>
      <c r="AN121" s="44"/>
      <c r="AO121" s="44"/>
      <c r="AP121" s="44"/>
      <c r="AQ121" s="44"/>
    </row>
    <row r="122" spans="1:43" s="45" customFormat="1" x14ac:dyDescent="0.3">
      <c r="A122" s="65"/>
      <c r="B122" s="65"/>
      <c r="C122" s="65"/>
      <c r="AJ122" s="44"/>
      <c r="AK122" s="44"/>
      <c r="AL122" s="44"/>
      <c r="AM122" s="44"/>
      <c r="AN122" s="44"/>
      <c r="AO122" s="44"/>
      <c r="AP122" s="44"/>
      <c r="AQ122" s="44"/>
    </row>
    <row r="123" spans="1:43" s="45" customFormat="1" x14ac:dyDescent="0.3">
      <c r="A123" s="65"/>
      <c r="B123" s="65"/>
      <c r="C123" s="65"/>
      <c r="AJ123" s="44"/>
      <c r="AK123" s="44"/>
      <c r="AL123" s="44"/>
      <c r="AM123" s="44"/>
      <c r="AN123" s="44"/>
      <c r="AO123" s="44"/>
      <c r="AP123" s="44"/>
      <c r="AQ123" s="44"/>
    </row>
    <row r="124" spans="1:43" s="45" customFormat="1" x14ac:dyDescent="0.3">
      <c r="A124" s="65"/>
      <c r="B124" s="65"/>
      <c r="C124" s="65"/>
      <c r="AJ124" s="44"/>
      <c r="AK124" s="44"/>
      <c r="AL124" s="44"/>
      <c r="AM124" s="44"/>
      <c r="AN124" s="44"/>
      <c r="AO124" s="44"/>
      <c r="AP124" s="44"/>
      <c r="AQ124" s="44"/>
    </row>
    <row r="125" spans="1:43" s="45" customFormat="1" x14ac:dyDescent="0.3">
      <c r="A125" s="65"/>
      <c r="B125" s="65"/>
      <c r="C125" s="65"/>
      <c r="AJ125" s="44"/>
      <c r="AK125" s="44"/>
      <c r="AL125" s="44"/>
      <c r="AM125" s="44"/>
      <c r="AN125" s="44"/>
      <c r="AO125" s="44"/>
      <c r="AP125" s="44"/>
      <c r="AQ125" s="44"/>
    </row>
    <row r="126" spans="1:43" s="45" customFormat="1" x14ac:dyDescent="0.3">
      <c r="A126" s="65"/>
      <c r="B126" s="65"/>
      <c r="C126" s="65"/>
      <c r="AJ126" s="44"/>
      <c r="AK126" s="44"/>
      <c r="AL126" s="44"/>
      <c r="AM126" s="44"/>
      <c r="AN126" s="44"/>
      <c r="AO126" s="44"/>
      <c r="AP126" s="44"/>
      <c r="AQ126" s="44"/>
    </row>
    <row r="127" spans="1:43" s="45" customFormat="1" x14ac:dyDescent="0.3">
      <c r="A127" s="65"/>
      <c r="B127" s="65"/>
      <c r="C127" s="65"/>
      <c r="AJ127" s="44"/>
      <c r="AK127" s="44"/>
      <c r="AL127" s="44"/>
      <c r="AM127" s="44"/>
      <c r="AN127" s="44"/>
      <c r="AO127" s="44"/>
      <c r="AP127" s="44"/>
      <c r="AQ127" s="44"/>
    </row>
    <row r="128" spans="1:43" s="45" customFormat="1" x14ac:dyDescent="0.3">
      <c r="A128" s="65"/>
      <c r="B128" s="65"/>
      <c r="C128" s="65"/>
      <c r="AJ128" s="44"/>
      <c r="AK128" s="44"/>
      <c r="AL128" s="44"/>
      <c r="AM128" s="44"/>
      <c r="AN128" s="44"/>
      <c r="AO128" s="44"/>
      <c r="AP128" s="44"/>
      <c r="AQ128" s="44"/>
    </row>
    <row r="129" spans="1:43" s="45" customFormat="1" x14ac:dyDescent="0.3">
      <c r="A129" s="65"/>
      <c r="B129" s="65"/>
      <c r="C129" s="65"/>
      <c r="AJ129" s="44"/>
      <c r="AK129" s="44"/>
      <c r="AL129" s="44"/>
      <c r="AM129" s="44"/>
      <c r="AN129" s="44"/>
      <c r="AO129" s="44"/>
      <c r="AP129" s="44"/>
      <c r="AQ129" s="44"/>
    </row>
    <row r="130" spans="1:43" s="45" customFormat="1" x14ac:dyDescent="0.3">
      <c r="A130" s="65"/>
      <c r="B130" s="65"/>
      <c r="C130" s="65"/>
      <c r="AJ130" s="44"/>
      <c r="AK130" s="44"/>
      <c r="AL130" s="44"/>
      <c r="AM130" s="44"/>
      <c r="AN130" s="44"/>
      <c r="AO130" s="44"/>
      <c r="AP130" s="44"/>
      <c r="AQ130" s="44"/>
    </row>
    <row r="131" spans="1:43" s="45" customFormat="1" x14ac:dyDescent="0.3">
      <c r="A131" s="65"/>
      <c r="B131" s="65"/>
      <c r="C131" s="65"/>
      <c r="AJ131" s="44"/>
      <c r="AK131" s="44"/>
      <c r="AL131" s="44"/>
      <c r="AM131" s="44"/>
      <c r="AN131" s="44"/>
      <c r="AO131" s="44"/>
      <c r="AP131" s="44"/>
      <c r="AQ131" s="44"/>
    </row>
    <row r="132" spans="1:43" s="45" customFormat="1" x14ac:dyDescent="0.3">
      <c r="A132" s="65"/>
      <c r="B132" s="65"/>
      <c r="C132" s="65"/>
      <c r="AJ132" s="44"/>
      <c r="AK132" s="44"/>
      <c r="AL132" s="44"/>
      <c r="AM132" s="44"/>
      <c r="AN132" s="44"/>
      <c r="AO132" s="44"/>
      <c r="AP132" s="44"/>
      <c r="AQ132" s="44"/>
    </row>
    <row r="133" spans="1:43" s="45" customFormat="1" x14ac:dyDescent="0.3">
      <c r="A133" s="65"/>
      <c r="B133" s="65"/>
      <c r="C133" s="65"/>
      <c r="AJ133" s="44"/>
      <c r="AK133" s="44"/>
      <c r="AL133" s="44"/>
      <c r="AM133" s="44"/>
      <c r="AN133" s="44"/>
      <c r="AO133" s="44"/>
      <c r="AP133" s="44"/>
      <c r="AQ133" s="44"/>
    </row>
    <row r="134" spans="1:43" s="45" customFormat="1" x14ac:dyDescent="0.3">
      <c r="A134" s="65"/>
      <c r="B134" s="65"/>
      <c r="C134" s="65"/>
      <c r="AJ134" s="44"/>
      <c r="AK134" s="44"/>
      <c r="AL134" s="44"/>
      <c r="AM134" s="44"/>
      <c r="AN134" s="44"/>
      <c r="AO134" s="44"/>
      <c r="AP134" s="44"/>
      <c r="AQ134" s="44"/>
    </row>
    <row r="135" spans="1:43" s="45" customFormat="1" x14ac:dyDescent="0.3">
      <c r="A135" s="65"/>
      <c r="B135" s="65"/>
      <c r="C135" s="65"/>
      <c r="AJ135" s="44"/>
      <c r="AK135" s="44"/>
      <c r="AL135" s="44"/>
      <c r="AM135" s="44"/>
      <c r="AN135" s="44"/>
      <c r="AO135" s="44"/>
      <c r="AP135" s="44"/>
      <c r="AQ135" s="44"/>
    </row>
    <row r="136" spans="1:43" s="45" customFormat="1" x14ac:dyDescent="0.3">
      <c r="A136" s="65"/>
      <c r="B136" s="65"/>
      <c r="C136" s="65"/>
      <c r="AJ136" s="44"/>
      <c r="AK136" s="44"/>
      <c r="AL136" s="44"/>
      <c r="AM136" s="44"/>
      <c r="AN136" s="44"/>
      <c r="AO136" s="44"/>
      <c r="AP136" s="44"/>
      <c r="AQ136" s="44"/>
    </row>
    <row r="137" spans="1:43" s="45" customFormat="1" x14ac:dyDescent="0.3">
      <c r="A137" s="65"/>
      <c r="B137" s="65"/>
      <c r="C137" s="65"/>
      <c r="AJ137" s="44"/>
      <c r="AK137" s="44"/>
      <c r="AL137" s="44"/>
      <c r="AM137" s="44"/>
      <c r="AN137" s="44"/>
      <c r="AO137" s="44"/>
      <c r="AP137" s="44"/>
      <c r="AQ137" s="44"/>
    </row>
    <row r="138" spans="1:43" s="45" customFormat="1" x14ac:dyDescent="0.3">
      <c r="A138" s="65"/>
      <c r="B138" s="65"/>
      <c r="C138" s="65"/>
      <c r="AJ138" s="44"/>
      <c r="AK138" s="44"/>
      <c r="AL138" s="44"/>
      <c r="AM138" s="44"/>
      <c r="AN138" s="44"/>
      <c r="AO138" s="44"/>
      <c r="AP138" s="44"/>
      <c r="AQ138" s="44"/>
    </row>
    <row r="139" spans="1:43" s="45" customFormat="1" x14ac:dyDescent="0.3">
      <c r="A139" s="65"/>
      <c r="B139" s="65"/>
      <c r="C139" s="65"/>
      <c r="AJ139" s="44"/>
      <c r="AK139" s="44"/>
      <c r="AL139" s="44"/>
      <c r="AM139" s="44"/>
      <c r="AN139" s="44"/>
      <c r="AO139" s="44"/>
      <c r="AP139" s="44"/>
      <c r="AQ139" s="44"/>
    </row>
    <row r="140" spans="1:43" s="45" customFormat="1" x14ac:dyDescent="0.3">
      <c r="A140" s="65"/>
      <c r="B140" s="65"/>
      <c r="C140" s="65"/>
      <c r="AJ140" s="44"/>
      <c r="AK140" s="44"/>
      <c r="AL140" s="44"/>
      <c r="AM140" s="44"/>
      <c r="AN140" s="44"/>
      <c r="AO140" s="44"/>
      <c r="AP140" s="44"/>
      <c r="AQ140" s="44"/>
    </row>
    <row r="141" spans="1:43" s="45" customFormat="1" x14ac:dyDescent="0.3">
      <c r="A141" s="65"/>
      <c r="B141" s="65"/>
      <c r="C141" s="65"/>
      <c r="AJ141" s="44"/>
      <c r="AK141" s="44"/>
      <c r="AL141" s="44"/>
      <c r="AM141" s="44"/>
      <c r="AN141" s="44"/>
      <c r="AO141" s="44"/>
      <c r="AP141" s="44"/>
      <c r="AQ141" s="44"/>
    </row>
    <row r="142" spans="1:43" s="45" customFormat="1" x14ac:dyDescent="0.3">
      <c r="A142" s="65"/>
      <c r="B142" s="65"/>
      <c r="C142" s="65"/>
      <c r="AJ142" s="44"/>
      <c r="AK142" s="44"/>
      <c r="AL142" s="44"/>
      <c r="AM142" s="44"/>
      <c r="AN142" s="44"/>
      <c r="AO142" s="44"/>
      <c r="AP142" s="44"/>
      <c r="AQ142" s="44"/>
    </row>
    <row r="143" spans="1:43" s="45" customFormat="1" x14ac:dyDescent="0.3">
      <c r="A143" s="65"/>
      <c r="B143" s="65"/>
      <c r="C143" s="65"/>
      <c r="AJ143" s="44"/>
      <c r="AK143" s="44"/>
      <c r="AL143" s="44"/>
      <c r="AM143" s="44"/>
      <c r="AN143" s="44"/>
      <c r="AO143" s="44"/>
      <c r="AP143" s="44"/>
      <c r="AQ143" s="44"/>
    </row>
    <row r="144" spans="1:43" s="45" customFormat="1" x14ac:dyDescent="0.3">
      <c r="A144" s="65"/>
      <c r="B144" s="65"/>
      <c r="C144" s="65"/>
      <c r="AJ144" s="44"/>
      <c r="AK144" s="44"/>
      <c r="AL144" s="44"/>
      <c r="AM144" s="44"/>
      <c r="AN144" s="44"/>
      <c r="AO144" s="44"/>
      <c r="AP144" s="44"/>
      <c r="AQ144" s="44"/>
    </row>
    <row r="145" spans="1:43" s="45" customFormat="1" x14ac:dyDescent="0.3">
      <c r="A145" s="65"/>
      <c r="B145" s="65"/>
      <c r="C145" s="65"/>
      <c r="AJ145" s="44"/>
      <c r="AK145" s="44"/>
      <c r="AL145" s="44"/>
      <c r="AM145" s="44"/>
      <c r="AN145" s="44"/>
      <c r="AO145" s="44"/>
      <c r="AP145" s="44"/>
      <c r="AQ145" s="44"/>
    </row>
    <row r="146" spans="1:43" s="45" customFormat="1" x14ac:dyDescent="0.3">
      <c r="A146" s="65"/>
      <c r="B146" s="65"/>
      <c r="C146" s="65"/>
      <c r="AJ146" s="44"/>
      <c r="AK146" s="44"/>
      <c r="AL146" s="44"/>
      <c r="AM146" s="44"/>
      <c r="AN146" s="44"/>
      <c r="AO146" s="44"/>
      <c r="AP146" s="44"/>
      <c r="AQ146" s="44"/>
    </row>
    <row r="147" spans="1:43" s="45" customFormat="1" x14ac:dyDescent="0.3">
      <c r="A147" s="65"/>
      <c r="B147" s="65"/>
      <c r="C147" s="65"/>
      <c r="AJ147" s="44"/>
      <c r="AK147" s="44"/>
      <c r="AL147" s="44"/>
      <c r="AM147" s="44"/>
      <c r="AN147" s="44"/>
      <c r="AO147" s="44"/>
      <c r="AP147" s="44"/>
      <c r="AQ147" s="44"/>
    </row>
    <row r="148" spans="1:43" s="45" customFormat="1" x14ac:dyDescent="0.3">
      <c r="A148" s="65"/>
      <c r="B148" s="65"/>
      <c r="C148" s="65"/>
      <c r="AJ148" s="44"/>
      <c r="AK148" s="44"/>
      <c r="AL148" s="44"/>
      <c r="AM148" s="44"/>
      <c r="AN148" s="44"/>
      <c r="AO148" s="44"/>
      <c r="AP148" s="44"/>
      <c r="AQ148" s="44"/>
    </row>
    <row r="149" spans="1:43" s="45" customFormat="1" x14ac:dyDescent="0.3">
      <c r="A149" s="65"/>
      <c r="B149" s="65"/>
      <c r="C149" s="65"/>
      <c r="AJ149" s="44"/>
      <c r="AK149" s="44"/>
      <c r="AL149" s="44"/>
      <c r="AM149" s="44"/>
      <c r="AN149" s="44"/>
      <c r="AO149" s="44"/>
      <c r="AP149" s="44"/>
      <c r="AQ149" s="44"/>
    </row>
    <row r="150" spans="1:43" s="45" customFormat="1" x14ac:dyDescent="0.3">
      <c r="A150" s="65"/>
      <c r="B150" s="65"/>
      <c r="C150" s="65"/>
      <c r="AJ150" s="44"/>
      <c r="AK150" s="44"/>
      <c r="AL150" s="44"/>
      <c r="AM150" s="44"/>
      <c r="AN150" s="44"/>
      <c r="AO150" s="44"/>
      <c r="AP150" s="44"/>
      <c r="AQ150" s="44"/>
    </row>
    <row r="151" spans="1:43" s="45" customFormat="1" x14ac:dyDescent="0.3">
      <c r="A151" s="65"/>
      <c r="B151" s="65"/>
      <c r="C151" s="65"/>
      <c r="AJ151" s="44"/>
      <c r="AK151" s="44"/>
      <c r="AL151" s="44"/>
      <c r="AM151" s="44"/>
      <c r="AN151" s="44"/>
      <c r="AO151" s="44"/>
      <c r="AP151" s="44"/>
      <c r="AQ151" s="44"/>
    </row>
    <row r="152" spans="1:43" s="45" customFormat="1" x14ac:dyDescent="0.3">
      <c r="A152" s="65"/>
      <c r="B152" s="65"/>
      <c r="C152" s="65"/>
      <c r="AJ152" s="44"/>
      <c r="AK152" s="44"/>
      <c r="AL152" s="44"/>
      <c r="AM152" s="44"/>
      <c r="AN152" s="44"/>
      <c r="AO152" s="44"/>
      <c r="AP152" s="44"/>
      <c r="AQ152" s="44"/>
    </row>
    <row r="153" spans="1:43" s="45" customFormat="1" x14ac:dyDescent="0.3">
      <c r="A153" s="65"/>
      <c r="B153" s="65"/>
      <c r="C153" s="65"/>
      <c r="AJ153" s="44"/>
      <c r="AK153" s="44"/>
      <c r="AL153" s="44"/>
      <c r="AM153" s="44"/>
      <c r="AN153" s="44"/>
      <c r="AO153" s="44"/>
      <c r="AP153" s="44"/>
      <c r="AQ153" s="44"/>
    </row>
    <row r="154" spans="1:43" s="45" customFormat="1" x14ac:dyDescent="0.3">
      <c r="A154" s="65"/>
      <c r="B154" s="65"/>
      <c r="C154" s="65"/>
      <c r="AJ154" s="44"/>
      <c r="AK154" s="44"/>
      <c r="AL154" s="44"/>
      <c r="AM154" s="44"/>
      <c r="AN154" s="44"/>
      <c r="AO154" s="44"/>
      <c r="AP154" s="44"/>
      <c r="AQ154" s="44"/>
    </row>
    <row r="155" spans="1:43" s="45" customFormat="1" x14ac:dyDescent="0.3">
      <c r="A155" s="65"/>
      <c r="B155" s="65"/>
      <c r="C155" s="65"/>
      <c r="AJ155" s="44"/>
      <c r="AK155" s="44"/>
      <c r="AL155" s="44"/>
      <c r="AM155" s="44"/>
      <c r="AN155" s="44"/>
      <c r="AO155" s="44"/>
      <c r="AP155" s="44"/>
      <c r="AQ155" s="44"/>
    </row>
    <row r="156" spans="1:43" s="45" customFormat="1" x14ac:dyDescent="0.3">
      <c r="A156" s="65"/>
      <c r="B156" s="65"/>
      <c r="C156" s="65"/>
      <c r="AJ156" s="44"/>
      <c r="AK156" s="44"/>
      <c r="AL156" s="44"/>
      <c r="AM156" s="44"/>
      <c r="AN156" s="44"/>
      <c r="AO156" s="44"/>
      <c r="AP156" s="44"/>
      <c r="AQ156" s="44"/>
    </row>
    <row r="157" spans="1:43" s="45" customFormat="1" x14ac:dyDescent="0.3">
      <c r="A157" s="65"/>
      <c r="B157" s="65"/>
      <c r="C157" s="65"/>
      <c r="AJ157" s="44"/>
      <c r="AK157" s="44"/>
      <c r="AL157" s="44"/>
      <c r="AM157" s="44"/>
      <c r="AN157" s="44"/>
      <c r="AO157" s="44"/>
      <c r="AP157" s="44"/>
      <c r="AQ157" s="44"/>
    </row>
    <row r="158" spans="1:43" s="45" customFormat="1" x14ac:dyDescent="0.3">
      <c r="A158" s="65"/>
      <c r="B158" s="65"/>
      <c r="C158" s="65"/>
      <c r="AJ158" s="44"/>
      <c r="AK158" s="44"/>
      <c r="AL158" s="44"/>
      <c r="AM158" s="44"/>
      <c r="AN158" s="44"/>
      <c r="AO158" s="44"/>
      <c r="AP158" s="44"/>
      <c r="AQ158" s="44"/>
    </row>
    <row r="159" spans="1:43" s="45" customFormat="1" x14ac:dyDescent="0.3">
      <c r="A159" s="65"/>
      <c r="B159" s="65"/>
      <c r="C159" s="65"/>
      <c r="AJ159" s="44"/>
      <c r="AK159" s="44"/>
      <c r="AL159" s="44"/>
      <c r="AM159" s="44"/>
      <c r="AN159" s="44"/>
      <c r="AO159" s="44"/>
      <c r="AP159" s="44"/>
      <c r="AQ159" s="44"/>
    </row>
    <row r="160" spans="1:43" s="45" customFormat="1" x14ac:dyDescent="0.3">
      <c r="A160" s="65"/>
      <c r="B160" s="65"/>
      <c r="C160" s="65"/>
      <c r="AJ160" s="44"/>
      <c r="AK160" s="44"/>
      <c r="AL160" s="44"/>
      <c r="AM160" s="44"/>
      <c r="AN160" s="44"/>
      <c r="AO160" s="44"/>
      <c r="AP160" s="44"/>
      <c r="AQ160" s="44"/>
    </row>
    <row r="161" spans="1:43" s="45" customFormat="1" x14ac:dyDescent="0.3">
      <c r="A161" s="65"/>
      <c r="B161" s="65"/>
      <c r="C161" s="65"/>
      <c r="AJ161" s="44"/>
      <c r="AK161" s="44"/>
      <c r="AL161" s="44"/>
      <c r="AM161" s="44"/>
      <c r="AN161" s="44"/>
      <c r="AO161" s="44"/>
      <c r="AP161" s="44"/>
      <c r="AQ161" s="44"/>
    </row>
    <row r="162" spans="1:43" s="45" customFormat="1" x14ac:dyDescent="0.3">
      <c r="A162" s="65"/>
      <c r="B162" s="65"/>
      <c r="C162" s="65"/>
      <c r="AJ162" s="44"/>
      <c r="AK162" s="44"/>
      <c r="AL162" s="44"/>
      <c r="AM162" s="44"/>
      <c r="AN162" s="44"/>
      <c r="AO162" s="44"/>
      <c r="AP162" s="44"/>
      <c r="AQ162" s="44"/>
    </row>
    <row r="163" spans="1:43" s="45" customFormat="1" x14ac:dyDescent="0.3">
      <c r="A163" s="65"/>
      <c r="B163" s="65"/>
      <c r="C163" s="65"/>
      <c r="AJ163" s="44"/>
      <c r="AK163" s="44"/>
      <c r="AL163" s="44"/>
      <c r="AM163" s="44"/>
      <c r="AN163" s="44"/>
      <c r="AO163" s="44"/>
      <c r="AP163" s="44"/>
      <c r="AQ163" s="44"/>
    </row>
    <row r="164" spans="1:43" s="45" customFormat="1" x14ac:dyDescent="0.3">
      <c r="A164" s="65"/>
      <c r="B164" s="65"/>
      <c r="C164" s="65"/>
      <c r="AJ164" s="44"/>
      <c r="AK164" s="44"/>
      <c r="AL164" s="44"/>
      <c r="AM164" s="44"/>
      <c r="AN164" s="44"/>
      <c r="AO164" s="44"/>
      <c r="AP164" s="44"/>
      <c r="AQ164" s="44"/>
    </row>
    <row r="165" spans="1:43" s="45" customFormat="1" x14ac:dyDescent="0.3">
      <c r="A165" s="65"/>
      <c r="B165" s="65"/>
      <c r="C165" s="65"/>
      <c r="AJ165" s="44"/>
      <c r="AK165" s="44"/>
      <c r="AL165" s="44"/>
      <c r="AM165" s="44"/>
      <c r="AN165" s="44"/>
      <c r="AO165" s="44"/>
      <c r="AP165" s="44"/>
      <c r="AQ165" s="44"/>
    </row>
    <row r="166" spans="1:43" s="45" customFormat="1" x14ac:dyDescent="0.3">
      <c r="A166" s="65"/>
      <c r="B166" s="65"/>
      <c r="C166" s="65"/>
      <c r="AJ166" s="44"/>
      <c r="AK166" s="44"/>
      <c r="AL166" s="44"/>
      <c r="AM166" s="44"/>
      <c r="AN166" s="44"/>
      <c r="AO166" s="44"/>
      <c r="AP166" s="44"/>
      <c r="AQ166" s="44"/>
    </row>
    <row r="167" spans="1:43" s="45" customFormat="1" x14ac:dyDescent="0.3">
      <c r="A167" s="65"/>
      <c r="B167" s="65"/>
      <c r="C167" s="65"/>
      <c r="AJ167" s="44"/>
      <c r="AK167" s="44"/>
      <c r="AL167" s="44"/>
      <c r="AM167" s="44"/>
      <c r="AN167" s="44"/>
      <c r="AO167" s="44"/>
      <c r="AP167" s="44"/>
      <c r="AQ167" s="44"/>
    </row>
    <row r="168" spans="1:43" s="45" customFormat="1" x14ac:dyDescent="0.3">
      <c r="A168" s="65"/>
      <c r="B168" s="65"/>
      <c r="C168" s="65"/>
      <c r="AJ168" s="44"/>
      <c r="AK168" s="44"/>
      <c r="AL168" s="44"/>
      <c r="AM168" s="44"/>
      <c r="AN168" s="44"/>
      <c r="AO168" s="44"/>
      <c r="AP168" s="44"/>
      <c r="AQ168" s="44"/>
    </row>
    <row r="169" spans="1:43" s="45" customFormat="1" x14ac:dyDescent="0.3">
      <c r="A169" s="65"/>
      <c r="B169" s="65"/>
      <c r="C169" s="65"/>
      <c r="AJ169" s="44"/>
      <c r="AK169" s="44"/>
      <c r="AL169" s="44"/>
      <c r="AM169" s="44"/>
      <c r="AN169" s="44"/>
      <c r="AO169" s="44"/>
      <c r="AP169" s="44"/>
      <c r="AQ169" s="44"/>
    </row>
    <row r="170" spans="1:43" s="45" customFormat="1" x14ac:dyDescent="0.3">
      <c r="A170" s="65"/>
      <c r="B170" s="65"/>
      <c r="C170" s="65"/>
      <c r="AJ170" s="44"/>
      <c r="AK170" s="44"/>
      <c r="AL170" s="44"/>
      <c r="AM170" s="44"/>
      <c r="AN170" s="44"/>
      <c r="AO170" s="44"/>
      <c r="AP170" s="44"/>
      <c r="AQ170" s="44"/>
    </row>
    <row r="171" spans="1:43" s="45" customFormat="1" x14ac:dyDescent="0.3">
      <c r="A171" s="65"/>
      <c r="B171" s="65"/>
      <c r="C171" s="65"/>
      <c r="AJ171" s="44"/>
      <c r="AK171" s="44"/>
      <c r="AL171" s="44"/>
      <c r="AM171" s="44"/>
      <c r="AN171" s="44"/>
      <c r="AO171" s="44"/>
      <c r="AP171" s="44"/>
      <c r="AQ171" s="44"/>
    </row>
    <row r="172" spans="1:43" s="45" customFormat="1" x14ac:dyDescent="0.3">
      <c r="A172" s="65"/>
      <c r="B172" s="65"/>
      <c r="C172" s="65"/>
      <c r="AJ172" s="44"/>
      <c r="AK172" s="44"/>
      <c r="AL172" s="44"/>
      <c r="AM172" s="44"/>
      <c r="AN172" s="44"/>
      <c r="AO172" s="44"/>
      <c r="AP172" s="44"/>
      <c r="AQ172" s="44"/>
    </row>
    <row r="173" spans="1:43" s="45" customFormat="1" x14ac:dyDescent="0.3">
      <c r="A173" s="65"/>
      <c r="B173" s="65"/>
      <c r="C173" s="65"/>
      <c r="AJ173" s="44"/>
      <c r="AK173" s="44"/>
      <c r="AL173" s="44"/>
      <c r="AM173" s="44"/>
      <c r="AN173" s="44"/>
      <c r="AO173" s="44"/>
      <c r="AP173" s="44"/>
      <c r="AQ173" s="44"/>
    </row>
    <row r="174" spans="1:43" s="45" customFormat="1" x14ac:dyDescent="0.3">
      <c r="A174" s="65"/>
      <c r="B174" s="65"/>
      <c r="C174" s="65"/>
      <c r="AJ174" s="44"/>
      <c r="AK174" s="44"/>
      <c r="AL174" s="44"/>
      <c r="AM174" s="44"/>
      <c r="AN174" s="44"/>
      <c r="AO174" s="44"/>
      <c r="AP174" s="44"/>
      <c r="AQ174" s="44"/>
    </row>
    <row r="175" spans="1:43" s="45" customFormat="1" x14ac:dyDescent="0.3">
      <c r="A175" s="65"/>
      <c r="B175" s="65"/>
      <c r="C175" s="65"/>
      <c r="AJ175" s="44"/>
      <c r="AK175" s="44"/>
      <c r="AL175" s="44"/>
      <c r="AM175" s="44"/>
      <c r="AN175" s="44"/>
      <c r="AO175" s="44"/>
      <c r="AP175" s="44"/>
      <c r="AQ175" s="44"/>
    </row>
    <row r="176" spans="1:43" s="45" customFormat="1" x14ac:dyDescent="0.3">
      <c r="A176" s="65"/>
      <c r="B176" s="65"/>
      <c r="C176" s="65"/>
      <c r="AJ176" s="44"/>
      <c r="AK176" s="44"/>
      <c r="AL176" s="44"/>
      <c r="AM176" s="44"/>
      <c r="AN176" s="44"/>
      <c r="AO176" s="44"/>
      <c r="AP176" s="44"/>
      <c r="AQ176" s="44"/>
    </row>
    <row r="177" spans="1:43" s="45" customFormat="1" x14ac:dyDescent="0.3">
      <c r="A177" s="65"/>
      <c r="B177" s="65"/>
      <c r="C177" s="65"/>
      <c r="AJ177" s="44"/>
      <c r="AK177" s="44"/>
      <c r="AL177" s="44"/>
      <c r="AM177" s="44"/>
      <c r="AN177" s="44"/>
      <c r="AO177" s="44"/>
      <c r="AP177" s="44"/>
      <c r="AQ177" s="44"/>
    </row>
    <row r="178" spans="1:43" s="45" customFormat="1" x14ac:dyDescent="0.3">
      <c r="A178" s="65"/>
      <c r="B178" s="65"/>
      <c r="C178" s="65"/>
      <c r="AJ178" s="44"/>
      <c r="AK178" s="44"/>
      <c r="AL178" s="44"/>
      <c r="AM178" s="44"/>
      <c r="AN178" s="44"/>
      <c r="AO178" s="44"/>
      <c r="AP178" s="44"/>
      <c r="AQ178" s="44"/>
    </row>
    <row r="179" spans="1:43" s="45" customFormat="1" x14ac:dyDescent="0.3">
      <c r="A179" s="65"/>
      <c r="B179" s="65"/>
      <c r="C179" s="65"/>
      <c r="AJ179" s="44"/>
      <c r="AK179" s="44"/>
      <c r="AL179" s="44"/>
      <c r="AM179" s="44"/>
      <c r="AN179" s="44"/>
      <c r="AO179" s="44"/>
      <c r="AP179" s="44"/>
      <c r="AQ179" s="44"/>
    </row>
    <row r="180" spans="1:43" s="45" customFormat="1" x14ac:dyDescent="0.3">
      <c r="A180" s="65"/>
      <c r="B180" s="65"/>
      <c r="C180" s="65"/>
      <c r="AJ180" s="44"/>
      <c r="AK180" s="44"/>
      <c r="AL180" s="44"/>
      <c r="AM180" s="44"/>
      <c r="AN180" s="44"/>
      <c r="AO180" s="44"/>
      <c r="AP180" s="44"/>
      <c r="AQ180" s="44"/>
    </row>
    <row r="181" spans="1:43" s="45" customFormat="1" x14ac:dyDescent="0.3">
      <c r="A181" s="65"/>
      <c r="B181" s="65"/>
      <c r="C181" s="65"/>
      <c r="AJ181" s="44"/>
      <c r="AK181" s="44"/>
      <c r="AL181" s="44"/>
      <c r="AM181" s="44"/>
      <c r="AN181" s="44"/>
      <c r="AO181" s="44"/>
      <c r="AP181" s="44"/>
      <c r="AQ181" s="44"/>
    </row>
    <row r="182" spans="1:43" s="45" customFormat="1" x14ac:dyDescent="0.3">
      <c r="A182" s="65"/>
      <c r="B182" s="65"/>
      <c r="C182" s="65"/>
      <c r="AJ182" s="44"/>
      <c r="AK182" s="44"/>
      <c r="AL182" s="44"/>
      <c r="AM182" s="44"/>
      <c r="AN182" s="44"/>
      <c r="AO182" s="44"/>
      <c r="AP182" s="44"/>
      <c r="AQ182" s="44"/>
    </row>
    <row r="183" spans="1:43" s="45" customFormat="1" x14ac:dyDescent="0.3">
      <c r="A183" s="65"/>
      <c r="B183" s="65"/>
      <c r="C183" s="65"/>
      <c r="AJ183" s="44"/>
      <c r="AK183" s="44"/>
      <c r="AL183" s="44"/>
      <c r="AM183" s="44"/>
      <c r="AN183" s="44"/>
      <c r="AO183" s="44"/>
      <c r="AP183" s="44"/>
      <c r="AQ183" s="44"/>
    </row>
    <row r="184" spans="1:43" s="45" customFormat="1" x14ac:dyDescent="0.3">
      <c r="A184" s="65"/>
      <c r="B184" s="65"/>
      <c r="C184" s="65"/>
      <c r="AJ184" s="44"/>
      <c r="AK184" s="44"/>
      <c r="AL184" s="44"/>
      <c r="AM184" s="44"/>
      <c r="AN184" s="44"/>
      <c r="AO184" s="44"/>
      <c r="AP184" s="44"/>
      <c r="AQ184" s="44"/>
    </row>
    <row r="185" spans="1:43" s="45" customFormat="1" x14ac:dyDescent="0.3">
      <c r="A185" s="65"/>
      <c r="B185" s="65"/>
      <c r="C185" s="65"/>
      <c r="AJ185" s="44"/>
      <c r="AK185" s="44"/>
      <c r="AL185" s="44"/>
      <c r="AM185" s="44"/>
      <c r="AN185" s="44"/>
      <c r="AO185" s="44"/>
      <c r="AP185" s="44"/>
      <c r="AQ185" s="44"/>
    </row>
    <row r="186" spans="1:43" s="45" customFormat="1" x14ac:dyDescent="0.3">
      <c r="A186" s="65"/>
      <c r="B186" s="65"/>
      <c r="C186" s="65"/>
      <c r="AJ186" s="44"/>
      <c r="AK186" s="44"/>
      <c r="AL186" s="44"/>
      <c r="AM186" s="44"/>
      <c r="AN186" s="44"/>
      <c r="AO186" s="44"/>
      <c r="AP186" s="44"/>
      <c r="AQ186" s="44"/>
    </row>
    <row r="187" spans="1:43" s="45" customFormat="1" x14ac:dyDescent="0.3">
      <c r="A187" s="65"/>
      <c r="B187" s="65"/>
      <c r="C187" s="65"/>
      <c r="AJ187" s="44"/>
      <c r="AK187" s="44"/>
      <c r="AL187" s="44"/>
      <c r="AM187" s="44"/>
      <c r="AN187" s="44"/>
      <c r="AO187" s="44"/>
      <c r="AP187" s="44"/>
      <c r="AQ187" s="44"/>
    </row>
    <row r="188" spans="1:43" s="45" customFormat="1" x14ac:dyDescent="0.3">
      <c r="A188" s="65"/>
      <c r="B188" s="65"/>
      <c r="C188" s="65"/>
      <c r="AJ188" s="44"/>
      <c r="AK188" s="44"/>
      <c r="AL188" s="44"/>
      <c r="AM188" s="44"/>
      <c r="AN188" s="44"/>
      <c r="AO188" s="44"/>
      <c r="AP188" s="44"/>
      <c r="AQ188" s="44"/>
    </row>
    <row r="189" spans="1:43" s="45" customFormat="1" x14ac:dyDescent="0.3">
      <c r="A189" s="65"/>
      <c r="B189" s="65"/>
      <c r="C189" s="65"/>
      <c r="AJ189" s="44"/>
      <c r="AK189" s="44"/>
      <c r="AL189" s="44"/>
      <c r="AM189" s="44"/>
      <c r="AN189" s="44"/>
      <c r="AO189" s="44"/>
      <c r="AP189" s="44"/>
      <c r="AQ189" s="44"/>
    </row>
    <row r="190" spans="1:43" s="45" customFormat="1" x14ac:dyDescent="0.3">
      <c r="A190" s="65"/>
      <c r="B190" s="65"/>
      <c r="C190" s="65"/>
      <c r="AJ190" s="44"/>
      <c r="AK190" s="44"/>
      <c r="AL190" s="44"/>
      <c r="AM190" s="44"/>
      <c r="AN190" s="44"/>
      <c r="AO190" s="44"/>
      <c r="AP190" s="44"/>
      <c r="AQ190" s="44"/>
    </row>
    <row r="191" spans="1:43" s="45" customFormat="1" x14ac:dyDescent="0.3">
      <c r="A191" s="65"/>
      <c r="B191" s="65"/>
      <c r="C191" s="65"/>
      <c r="AJ191" s="44"/>
      <c r="AK191" s="44"/>
      <c r="AL191" s="44"/>
      <c r="AM191" s="44"/>
      <c r="AN191" s="44"/>
      <c r="AO191" s="44"/>
      <c r="AP191" s="44"/>
      <c r="AQ191" s="44"/>
    </row>
    <row r="192" spans="1:43" s="45" customFormat="1" x14ac:dyDescent="0.3">
      <c r="A192" s="65"/>
      <c r="B192" s="65"/>
      <c r="C192" s="65"/>
      <c r="AJ192" s="44"/>
      <c r="AK192" s="44"/>
      <c r="AL192" s="44"/>
      <c r="AM192" s="44"/>
      <c r="AN192" s="44"/>
      <c r="AO192" s="44"/>
      <c r="AP192" s="44"/>
      <c r="AQ192" s="44"/>
    </row>
    <row r="193" spans="1:43" s="45" customFormat="1" x14ac:dyDescent="0.3">
      <c r="A193" s="65"/>
      <c r="B193" s="65"/>
      <c r="C193" s="65"/>
      <c r="AJ193" s="44"/>
      <c r="AK193" s="44"/>
      <c r="AL193" s="44"/>
      <c r="AM193" s="44"/>
      <c r="AN193" s="44"/>
      <c r="AO193" s="44"/>
      <c r="AP193" s="44"/>
      <c r="AQ193" s="44"/>
    </row>
    <row r="194" spans="1:43" s="45" customFormat="1" x14ac:dyDescent="0.3">
      <c r="A194" s="65"/>
      <c r="B194" s="65"/>
      <c r="C194" s="65"/>
      <c r="AJ194" s="44"/>
      <c r="AK194" s="44"/>
      <c r="AL194" s="44"/>
      <c r="AM194" s="44"/>
      <c r="AN194" s="44"/>
      <c r="AO194" s="44"/>
      <c r="AP194" s="44"/>
      <c r="AQ194" s="44"/>
    </row>
    <row r="195" spans="1:43" s="45" customFormat="1" x14ac:dyDescent="0.3">
      <c r="A195" s="65"/>
      <c r="B195" s="65"/>
      <c r="C195" s="65"/>
      <c r="AJ195" s="44"/>
      <c r="AK195" s="44"/>
      <c r="AL195" s="44"/>
      <c r="AM195" s="44"/>
      <c r="AN195" s="44"/>
      <c r="AO195" s="44"/>
      <c r="AP195" s="44"/>
      <c r="AQ195" s="44"/>
    </row>
    <row r="196" spans="1:43" s="45" customFormat="1" x14ac:dyDescent="0.3">
      <c r="A196" s="65"/>
      <c r="B196" s="65"/>
      <c r="C196" s="65"/>
      <c r="AJ196" s="44"/>
      <c r="AK196" s="44"/>
      <c r="AL196" s="44"/>
      <c r="AM196" s="44"/>
      <c r="AN196" s="44"/>
      <c r="AO196" s="44"/>
      <c r="AP196" s="44"/>
      <c r="AQ196" s="44"/>
    </row>
    <row r="197" spans="1:43" s="45" customFormat="1" x14ac:dyDescent="0.3">
      <c r="A197" s="65"/>
      <c r="B197" s="65"/>
      <c r="C197" s="65"/>
      <c r="AJ197" s="44"/>
      <c r="AK197" s="44"/>
      <c r="AL197" s="44"/>
      <c r="AM197" s="44"/>
      <c r="AN197" s="44"/>
      <c r="AO197" s="44"/>
      <c r="AP197" s="44"/>
      <c r="AQ197" s="44"/>
    </row>
    <row r="198" spans="1:43" s="45" customFormat="1" x14ac:dyDescent="0.3">
      <c r="A198" s="65"/>
      <c r="B198" s="65"/>
      <c r="C198" s="65"/>
      <c r="AJ198" s="44"/>
      <c r="AK198" s="44"/>
      <c r="AL198" s="44"/>
      <c r="AM198" s="44"/>
      <c r="AN198" s="44"/>
      <c r="AO198" s="44"/>
      <c r="AP198" s="44"/>
      <c r="AQ198" s="44"/>
    </row>
    <row r="199" spans="1:43" s="45" customFormat="1" x14ac:dyDescent="0.3">
      <c r="A199" s="65"/>
      <c r="B199" s="65"/>
      <c r="C199" s="65"/>
      <c r="AJ199" s="44"/>
      <c r="AK199" s="44"/>
      <c r="AL199" s="44"/>
      <c r="AM199" s="44"/>
      <c r="AN199" s="44"/>
      <c r="AO199" s="44"/>
      <c r="AP199" s="44"/>
      <c r="AQ199" s="44"/>
    </row>
    <row r="200" spans="1:43" s="45" customFormat="1" x14ac:dyDescent="0.3">
      <c r="A200" s="65"/>
      <c r="B200" s="65"/>
      <c r="C200" s="65"/>
      <c r="AJ200" s="44"/>
      <c r="AK200" s="44"/>
      <c r="AL200" s="44"/>
      <c r="AM200" s="44"/>
      <c r="AN200" s="44"/>
      <c r="AO200" s="44"/>
      <c r="AP200" s="44"/>
      <c r="AQ200" s="44"/>
    </row>
    <row r="201" spans="1:43" s="45" customFormat="1" x14ac:dyDescent="0.3">
      <c r="A201" s="65"/>
      <c r="B201" s="65"/>
      <c r="C201" s="65"/>
      <c r="AJ201" s="44"/>
      <c r="AK201" s="44"/>
      <c r="AL201" s="44"/>
      <c r="AM201" s="44"/>
      <c r="AN201" s="44"/>
      <c r="AO201" s="44"/>
      <c r="AP201" s="44"/>
      <c r="AQ201" s="44"/>
    </row>
    <row r="202" spans="1:43" s="45" customFormat="1" x14ac:dyDescent="0.3">
      <c r="A202" s="65"/>
      <c r="B202" s="65"/>
      <c r="C202" s="65"/>
      <c r="AJ202" s="44"/>
      <c r="AK202" s="44"/>
      <c r="AL202" s="44"/>
      <c r="AM202" s="44"/>
      <c r="AN202" s="44"/>
      <c r="AO202" s="44"/>
      <c r="AP202" s="44"/>
      <c r="AQ202" s="44"/>
    </row>
    <row r="203" spans="1:43" s="45" customFormat="1" x14ac:dyDescent="0.3">
      <c r="A203" s="65"/>
      <c r="B203" s="65"/>
      <c r="C203" s="65"/>
      <c r="AJ203" s="44"/>
      <c r="AK203" s="44"/>
      <c r="AL203" s="44"/>
      <c r="AM203" s="44"/>
      <c r="AN203" s="44"/>
      <c r="AO203" s="44"/>
      <c r="AP203" s="44"/>
      <c r="AQ203" s="44"/>
    </row>
    <row r="204" spans="1:43" s="45" customFormat="1" x14ac:dyDescent="0.3">
      <c r="A204" s="65"/>
      <c r="B204" s="65"/>
      <c r="C204" s="65"/>
      <c r="AJ204" s="44"/>
      <c r="AK204" s="44"/>
      <c r="AL204" s="44"/>
      <c r="AM204" s="44"/>
      <c r="AN204" s="44"/>
      <c r="AO204" s="44"/>
      <c r="AP204" s="44"/>
      <c r="AQ204" s="44"/>
    </row>
    <row r="205" spans="1:43" s="45" customFormat="1" x14ac:dyDescent="0.3">
      <c r="A205" s="65"/>
      <c r="B205" s="65"/>
      <c r="C205" s="65"/>
      <c r="AJ205" s="44"/>
      <c r="AK205" s="44"/>
      <c r="AL205" s="44"/>
      <c r="AM205" s="44"/>
      <c r="AN205" s="44"/>
      <c r="AO205" s="44"/>
      <c r="AP205" s="44"/>
      <c r="AQ205" s="44"/>
    </row>
    <row r="206" spans="1:43" s="45" customFormat="1" x14ac:dyDescent="0.3">
      <c r="A206" s="65"/>
      <c r="B206" s="65"/>
      <c r="C206" s="65"/>
      <c r="AJ206" s="44"/>
      <c r="AK206" s="44"/>
      <c r="AL206" s="44"/>
      <c r="AM206" s="44"/>
      <c r="AN206" s="44"/>
      <c r="AO206" s="44"/>
      <c r="AP206" s="44"/>
      <c r="AQ206" s="44"/>
    </row>
    <row r="207" spans="1:43" s="45" customFormat="1" x14ac:dyDescent="0.3">
      <c r="A207" s="65"/>
      <c r="B207" s="65"/>
      <c r="C207" s="65"/>
      <c r="AJ207" s="44"/>
      <c r="AK207" s="44"/>
      <c r="AL207" s="44"/>
      <c r="AM207" s="44"/>
      <c r="AN207" s="44"/>
      <c r="AO207" s="44"/>
      <c r="AP207" s="44"/>
      <c r="AQ207" s="44"/>
    </row>
    <row r="208" spans="1:43" s="45" customFormat="1" x14ac:dyDescent="0.3">
      <c r="A208" s="65"/>
      <c r="B208" s="65"/>
      <c r="C208" s="65"/>
      <c r="AJ208" s="44"/>
      <c r="AK208" s="44"/>
      <c r="AL208" s="44"/>
      <c r="AM208" s="44"/>
      <c r="AN208" s="44"/>
      <c r="AO208" s="44"/>
      <c r="AP208" s="44"/>
      <c r="AQ208" s="44"/>
    </row>
    <row r="209" spans="1:43" s="45" customFormat="1" x14ac:dyDescent="0.3">
      <c r="A209" s="65"/>
      <c r="B209" s="65"/>
      <c r="C209" s="65"/>
      <c r="AJ209" s="44"/>
      <c r="AK209" s="44"/>
      <c r="AL209" s="44"/>
      <c r="AM209" s="44"/>
      <c r="AN209" s="44"/>
      <c r="AO209" s="44"/>
      <c r="AP209" s="44"/>
      <c r="AQ209" s="44"/>
    </row>
    <row r="210" spans="1:43" s="45" customFormat="1" x14ac:dyDescent="0.3">
      <c r="A210" s="65"/>
      <c r="B210" s="65"/>
      <c r="C210" s="65"/>
      <c r="AJ210" s="44"/>
      <c r="AK210" s="44"/>
      <c r="AL210" s="44"/>
      <c r="AM210" s="44"/>
      <c r="AN210" s="44"/>
      <c r="AO210" s="44"/>
      <c r="AP210" s="44"/>
      <c r="AQ210" s="44"/>
    </row>
    <row r="211" spans="1:43" s="45" customFormat="1" x14ac:dyDescent="0.3">
      <c r="A211" s="65"/>
      <c r="B211" s="65"/>
      <c r="C211" s="65"/>
      <c r="AJ211" s="44"/>
      <c r="AK211" s="44"/>
      <c r="AL211" s="44"/>
      <c r="AM211" s="44"/>
      <c r="AN211" s="44"/>
      <c r="AO211" s="44"/>
      <c r="AP211" s="44"/>
      <c r="AQ211" s="44"/>
    </row>
    <row r="212" spans="1:43" s="45" customFormat="1" x14ac:dyDescent="0.3">
      <c r="A212" s="65"/>
      <c r="B212" s="65"/>
      <c r="C212" s="65"/>
      <c r="AJ212" s="44"/>
      <c r="AK212" s="44"/>
      <c r="AL212" s="44"/>
      <c r="AM212" s="44"/>
      <c r="AN212" s="44"/>
      <c r="AO212" s="44"/>
      <c r="AP212" s="44"/>
      <c r="AQ212" s="44"/>
    </row>
    <row r="213" spans="1:43" s="45" customFormat="1" x14ac:dyDescent="0.3">
      <c r="A213" s="65"/>
      <c r="B213" s="65"/>
      <c r="C213" s="65"/>
      <c r="AJ213" s="44"/>
      <c r="AK213" s="44"/>
      <c r="AL213" s="44"/>
      <c r="AM213" s="44"/>
      <c r="AN213" s="44"/>
      <c r="AO213" s="44"/>
      <c r="AP213" s="44"/>
      <c r="AQ213" s="44"/>
    </row>
    <row r="214" spans="1:43" s="45" customFormat="1" x14ac:dyDescent="0.3">
      <c r="A214" s="65"/>
      <c r="B214" s="65"/>
      <c r="C214" s="65"/>
      <c r="AJ214" s="44"/>
      <c r="AK214" s="44"/>
      <c r="AL214" s="44"/>
      <c r="AM214" s="44"/>
      <c r="AN214" s="44"/>
      <c r="AO214" s="44"/>
      <c r="AP214" s="44"/>
      <c r="AQ214" s="44"/>
    </row>
    <row r="215" spans="1:43" s="45" customFormat="1" x14ac:dyDescent="0.3">
      <c r="A215" s="65"/>
      <c r="B215" s="65"/>
      <c r="C215" s="65"/>
      <c r="AJ215" s="44"/>
      <c r="AK215" s="44"/>
      <c r="AL215" s="44"/>
      <c r="AM215" s="44"/>
      <c r="AN215" s="44"/>
      <c r="AO215" s="44"/>
      <c r="AP215" s="44"/>
      <c r="AQ215" s="44"/>
    </row>
    <row r="216" spans="1:43" s="45" customFormat="1" x14ac:dyDescent="0.3">
      <c r="A216" s="65"/>
      <c r="B216" s="65"/>
      <c r="C216" s="65"/>
      <c r="AJ216" s="44"/>
      <c r="AK216" s="44"/>
      <c r="AL216" s="44"/>
      <c r="AM216" s="44"/>
      <c r="AN216" s="44"/>
      <c r="AO216" s="44"/>
      <c r="AP216" s="44"/>
      <c r="AQ216" s="44"/>
    </row>
    <row r="217" spans="1:43" s="45" customFormat="1" x14ac:dyDescent="0.3">
      <c r="A217" s="65"/>
      <c r="B217" s="65"/>
      <c r="C217" s="65"/>
      <c r="AJ217" s="44"/>
      <c r="AK217" s="44"/>
      <c r="AL217" s="44"/>
      <c r="AM217" s="44"/>
      <c r="AN217" s="44"/>
      <c r="AO217" s="44"/>
      <c r="AP217" s="44"/>
      <c r="AQ217" s="44"/>
    </row>
    <row r="218" spans="1:43" s="45" customFormat="1" x14ac:dyDescent="0.3">
      <c r="A218" s="65"/>
      <c r="B218" s="65"/>
      <c r="C218" s="65"/>
      <c r="AJ218" s="44"/>
      <c r="AK218" s="44"/>
      <c r="AL218" s="44"/>
      <c r="AM218" s="44"/>
      <c r="AN218" s="44"/>
      <c r="AO218" s="44"/>
      <c r="AP218" s="44"/>
      <c r="AQ218" s="44"/>
    </row>
    <row r="219" spans="1:43" s="45" customFormat="1" x14ac:dyDescent="0.3">
      <c r="A219" s="65"/>
      <c r="B219" s="65"/>
      <c r="C219" s="65"/>
      <c r="AJ219" s="44"/>
      <c r="AK219" s="44"/>
      <c r="AL219" s="44"/>
      <c r="AM219" s="44"/>
      <c r="AN219" s="44"/>
      <c r="AO219" s="44"/>
      <c r="AP219" s="44"/>
      <c r="AQ219" s="44"/>
    </row>
    <row r="220" spans="1:43" s="45" customFormat="1" x14ac:dyDescent="0.3">
      <c r="A220" s="65"/>
      <c r="B220" s="65"/>
      <c r="C220" s="65"/>
      <c r="AJ220" s="44"/>
      <c r="AK220" s="44"/>
      <c r="AL220" s="44"/>
      <c r="AM220" s="44"/>
      <c r="AN220" s="44"/>
      <c r="AO220" s="44"/>
      <c r="AP220" s="44"/>
      <c r="AQ220" s="44"/>
    </row>
    <row r="221" spans="1:43" s="45" customFormat="1" x14ac:dyDescent="0.3">
      <c r="A221" s="65"/>
      <c r="B221" s="65"/>
      <c r="C221" s="65"/>
      <c r="AJ221" s="44"/>
      <c r="AK221" s="44"/>
      <c r="AL221" s="44"/>
      <c r="AM221" s="44"/>
      <c r="AN221" s="44"/>
      <c r="AO221" s="44"/>
      <c r="AP221" s="44"/>
      <c r="AQ221" s="44"/>
    </row>
    <row r="222" spans="1:43" s="45" customFormat="1" x14ac:dyDescent="0.3">
      <c r="A222" s="65"/>
      <c r="B222" s="65"/>
      <c r="C222" s="65"/>
      <c r="AJ222" s="44"/>
      <c r="AK222" s="44"/>
      <c r="AL222" s="44"/>
      <c r="AM222" s="44"/>
      <c r="AN222" s="44"/>
      <c r="AO222" s="44"/>
      <c r="AP222" s="44"/>
      <c r="AQ222" s="44"/>
    </row>
    <row r="223" spans="1:43" s="45" customFormat="1" x14ac:dyDescent="0.3">
      <c r="A223" s="65"/>
      <c r="B223" s="65"/>
      <c r="C223" s="65"/>
      <c r="AJ223" s="44"/>
      <c r="AK223" s="44"/>
      <c r="AL223" s="44"/>
      <c r="AM223" s="44"/>
      <c r="AN223" s="44"/>
      <c r="AO223" s="44"/>
      <c r="AP223" s="44"/>
      <c r="AQ223" s="44"/>
    </row>
    <row r="224" spans="1:43" s="45" customFormat="1" x14ac:dyDescent="0.3">
      <c r="A224" s="65"/>
      <c r="B224" s="65"/>
      <c r="C224" s="65"/>
      <c r="AJ224" s="44"/>
      <c r="AK224" s="44"/>
      <c r="AL224" s="44"/>
      <c r="AM224" s="44"/>
      <c r="AN224" s="44"/>
      <c r="AO224" s="44"/>
      <c r="AP224" s="44"/>
      <c r="AQ224" s="44"/>
    </row>
    <row r="225" spans="1:43" s="45" customFormat="1" x14ac:dyDescent="0.3">
      <c r="A225" s="65"/>
      <c r="B225" s="65"/>
      <c r="C225" s="65"/>
      <c r="AJ225" s="44"/>
      <c r="AK225" s="44"/>
      <c r="AL225" s="44"/>
      <c r="AM225" s="44"/>
      <c r="AN225" s="44"/>
      <c r="AO225" s="44"/>
      <c r="AP225" s="44"/>
      <c r="AQ225" s="44"/>
    </row>
    <row r="226" spans="1:43" s="45" customFormat="1" x14ac:dyDescent="0.3">
      <c r="A226" s="65"/>
      <c r="B226" s="65"/>
      <c r="C226" s="65"/>
      <c r="AJ226" s="44"/>
      <c r="AK226" s="44"/>
      <c r="AL226" s="44"/>
      <c r="AM226" s="44"/>
      <c r="AN226" s="44"/>
      <c r="AO226" s="44"/>
      <c r="AP226" s="44"/>
      <c r="AQ226" s="44"/>
    </row>
    <row r="227" spans="1:43" s="45" customFormat="1" x14ac:dyDescent="0.3">
      <c r="A227" s="65"/>
      <c r="B227" s="65"/>
      <c r="C227" s="65"/>
      <c r="AJ227" s="44"/>
      <c r="AK227" s="44"/>
      <c r="AL227" s="44"/>
      <c r="AM227" s="44"/>
      <c r="AN227" s="44"/>
      <c r="AO227" s="44"/>
      <c r="AP227" s="44"/>
      <c r="AQ227" s="44"/>
    </row>
    <row r="228" spans="1:43" s="45" customFormat="1" x14ac:dyDescent="0.3">
      <c r="A228" s="65"/>
      <c r="B228" s="65"/>
      <c r="C228" s="65"/>
      <c r="AJ228" s="44"/>
      <c r="AK228" s="44"/>
      <c r="AL228" s="44"/>
      <c r="AM228" s="44"/>
      <c r="AN228" s="44"/>
      <c r="AO228" s="44"/>
      <c r="AP228" s="44"/>
      <c r="AQ228" s="44"/>
    </row>
    <row r="229" spans="1:43" s="45" customFormat="1" x14ac:dyDescent="0.3">
      <c r="A229" s="65"/>
      <c r="B229" s="65"/>
      <c r="C229" s="65"/>
      <c r="AJ229" s="44"/>
      <c r="AK229" s="44"/>
      <c r="AL229" s="44"/>
      <c r="AM229" s="44"/>
      <c r="AN229" s="44"/>
      <c r="AO229" s="44"/>
      <c r="AP229" s="44"/>
      <c r="AQ229" s="44"/>
    </row>
    <row r="230" spans="1:43" s="45" customFormat="1" x14ac:dyDescent="0.3">
      <c r="A230" s="65"/>
      <c r="B230" s="65"/>
      <c r="C230" s="65"/>
      <c r="AJ230" s="44"/>
      <c r="AK230" s="44"/>
      <c r="AL230" s="44"/>
      <c r="AM230" s="44"/>
      <c r="AN230" s="44"/>
      <c r="AO230" s="44"/>
      <c r="AP230" s="44"/>
      <c r="AQ230" s="44"/>
    </row>
    <row r="231" spans="1:43" s="45" customFormat="1" x14ac:dyDescent="0.3">
      <c r="A231" s="65"/>
      <c r="B231" s="65"/>
      <c r="C231" s="65"/>
      <c r="AJ231" s="44"/>
      <c r="AK231" s="44"/>
      <c r="AL231" s="44"/>
      <c r="AM231" s="44"/>
      <c r="AN231" s="44"/>
      <c r="AO231" s="44"/>
      <c r="AP231" s="44"/>
      <c r="AQ231" s="44"/>
    </row>
    <row r="232" spans="1:43" s="45" customFormat="1" x14ac:dyDescent="0.3">
      <c r="A232" s="65"/>
      <c r="B232" s="65"/>
      <c r="C232" s="65"/>
      <c r="AJ232" s="44"/>
      <c r="AK232" s="44"/>
      <c r="AL232" s="44"/>
      <c r="AM232" s="44"/>
      <c r="AN232" s="44"/>
      <c r="AO232" s="44"/>
      <c r="AP232" s="44"/>
      <c r="AQ232" s="44"/>
    </row>
    <row r="233" spans="1:43" s="45" customFormat="1" x14ac:dyDescent="0.3">
      <c r="A233" s="65"/>
      <c r="B233" s="65"/>
      <c r="C233" s="65"/>
      <c r="AJ233" s="44"/>
      <c r="AK233" s="44"/>
      <c r="AL233" s="44"/>
      <c r="AM233" s="44"/>
      <c r="AN233" s="44"/>
      <c r="AO233" s="44"/>
      <c r="AP233" s="44"/>
      <c r="AQ233" s="44"/>
    </row>
    <row r="234" spans="1:43" s="45" customFormat="1" x14ac:dyDescent="0.3">
      <c r="A234" s="65"/>
      <c r="B234" s="65"/>
      <c r="C234" s="65"/>
      <c r="AJ234" s="44"/>
      <c r="AK234" s="44"/>
      <c r="AL234" s="44"/>
      <c r="AM234" s="44"/>
      <c r="AN234" s="44"/>
      <c r="AO234" s="44"/>
      <c r="AP234" s="44"/>
      <c r="AQ234" s="44"/>
    </row>
    <row r="235" spans="1:43" s="45" customFormat="1" x14ac:dyDescent="0.3">
      <c r="A235" s="65"/>
      <c r="B235" s="65"/>
      <c r="C235" s="65"/>
      <c r="AJ235" s="44"/>
      <c r="AK235" s="44"/>
      <c r="AL235" s="44"/>
      <c r="AM235" s="44"/>
      <c r="AN235" s="44"/>
      <c r="AO235" s="44"/>
      <c r="AP235" s="44"/>
      <c r="AQ235" s="44"/>
    </row>
    <row r="236" spans="1:43" s="45" customFormat="1" x14ac:dyDescent="0.3">
      <c r="A236" s="65"/>
      <c r="B236" s="65"/>
      <c r="C236" s="65"/>
      <c r="AJ236" s="44"/>
      <c r="AK236" s="44"/>
      <c r="AL236" s="44"/>
      <c r="AM236" s="44"/>
      <c r="AN236" s="44"/>
      <c r="AO236" s="44"/>
      <c r="AP236" s="44"/>
      <c r="AQ236" s="44"/>
    </row>
    <row r="237" spans="1:43" s="45" customFormat="1" x14ac:dyDescent="0.3">
      <c r="A237" s="65"/>
      <c r="B237" s="65"/>
      <c r="C237" s="65"/>
      <c r="AJ237" s="44"/>
      <c r="AK237" s="44"/>
      <c r="AL237" s="44"/>
      <c r="AM237" s="44"/>
      <c r="AN237" s="44"/>
      <c r="AO237" s="44"/>
      <c r="AP237" s="44"/>
      <c r="AQ237" s="44"/>
    </row>
    <row r="238" spans="1:43" s="45" customFormat="1" x14ac:dyDescent="0.3">
      <c r="A238" s="65"/>
      <c r="B238" s="65"/>
      <c r="C238" s="65"/>
      <c r="AJ238" s="44"/>
      <c r="AK238" s="44"/>
      <c r="AL238" s="44"/>
      <c r="AM238" s="44"/>
      <c r="AN238" s="44"/>
      <c r="AO238" s="44"/>
      <c r="AP238" s="44"/>
      <c r="AQ238" s="44"/>
    </row>
    <row r="239" spans="1:43" s="45" customFormat="1" x14ac:dyDescent="0.3">
      <c r="A239" s="65"/>
      <c r="B239" s="65"/>
      <c r="C239" s="65"/>
      <c r="AJ239" s="44"/>
      <c r="AK239" s="44"/>
      <c r="AL239" s="44"/>
      <c r="AM239" s="44"/>
      <c r="AN239" s="44"/>
      <c r="AO239" s="44"/>
      <c r="AP239" s="44"/>
      <c r="AQ239" s="44"/>
    </row>
    <row r="240" spans="1:43" s="45" customFormat="1" x14ac:dyDescent="0.3">
      <c r="A240" s="65"/>
      <c r="B240" s="65"/>
      <c r="C240" s="65"/>
      <c r="AJ240" s="44"/>
      <c r="AK240" s="44"/>
      <c r="AL240" s="44"/>
      <c r="AM240" s="44"/>
      <c r="AN240" s="44"/>
      <c r="AO240" s="44"/>
      <c r="AP240" s="44"/>
      <c r="AQ240" s="44"/>
    </row>
    <row r="241" spans="1:43" s="45" customFormat="1" x14ac:dyDescent="0.3">
      <c r="A241" s="65"/>
      <c r="B241" s="65"/>
      <c r="C241" s="65"/>
      <c r="AJ241" s="44"/>
      <c r="AK241" s="44"/>
      <c r="AL241" s="44"/>
      <c r="AM241" s="44"/>
      <c r="AN241" s="44"/>
      <c r="AO241" s="44"/>
      <c r="AP241" s="44"/>
      <c r="AQ241" s="44"/>
    </row>
    <row r="242" spans="1:43" s="45" customFormat="1" x14ac:dyDescent="0.3">
      <c r="A242" s="65"/>
      <c r="B242" s="65"/>
      <c r="C242" s="65"/>
      <c r="AJ242" s="44"/>
      <c r="AK242" s="44"/>
      <c r="AL242" s="44"/>
      <c r="AM242" s="44"/>
      <c r="AN242" s="44"/>
      <c r="AO242" s="44"/>
      <c r="AP242" s="44"/>
      <c r="AQ242" s="44"/>
    </row>
    <row r="243" spans="1:43" s="45" customFormat="1" x14ac:dyDescent="0.3">
      <c r="A243" s="65"/>
      <c r="B243" s="65"/>
      <c r="C243" s="65"/>
      <c r="AJ243" s="44"/>
      <c r="AK243" s="44"/>
      <c r="AL243" s="44"/>
      <c r="AM243" s="44"/>
      <c r="AN243" s="44"/>
      <c r="AO243" s="44"/>
      <c r="AP243" s="44"/>
      <c r="AQ243" s="44"/>
    </row>
    <row r="244" spans="1:43" s="45" customFormat="1" x14ac:dyDescent="0.3">
      <c r="A244" s="65"/>
      <c r="B244" s="65"/>
      <c r="C244" s="65"/>
      <c r="AJ244" s="44"/>
      <c r="AK244" s="44"/>
      <c r="AL244" s="44"/>
      <c r="AM244" s="44"/>
      <c r="AN244" s="44"/>
      <c r="AO244" s="44"/>
      <c r="AP244" s="44"/>
      <c r="AQ244" s="44"/>
    </row>
    <row r="245" spans="1:43" s="45" customFormat="1" x14ac:dyDescent="0.3">
      <c r="A245" s="65"/>
      <c r="B245" s="65"/>
      <c r="C245" s="65"/>
      <c r="AJ245" s="44"/>
      <c r="AK245" s="44"/>
      <c r="AL245" s="44"/>
      <c r="AM245" s="44"/>
      <c r="AN245" s="44"/>
      <c r="AO245" s="44"/>
      <c r="AP245" s="44"/>
      <c r="AQ245" s="44"/>
    </row>
    <row r="246" spans="1:43" s="45" customFormat="1" x14ac:dyDescent="0.3">
      <c r="A246" s="65"/>
      <c r="B246" s="65"/>
      <c r="C246" s="65"/>
      <c r="AJ246" s="44"/>
      <c r="AK246" s="44"/>
      <c r="AL246" s="44"/>
      <c r="AM246" s="44"/>
      <c r="AN246" s="44"/>
      <c r="AO246" s="44"/>
      <c r="AP246" s="44"/>
      <c r="AQ246" s="44"/>
    </row>
    <row r="247" spans="1:43" s="45" customFormat="1" x14ac:dyDescent="0.3">
      <c r="A247" s="65"/>
      <c r="B247" s="65"/>
      <c r="C247" s="65"/>
      <c r="AJ247" s="44"/>
      <c r="AK247" s="44"/>
      <c r="AL247" s="44"/>
      <c r="AM247" s="44"/>
      <c r="AN247" s="44"/>
      <c r="AO247" s="44"/>
      <c r="AP247" s="44"/>
      <c r="AQ247" s="44"/>
    </row>
    <row r="248" spans="1:43" s="45" customFormat="1" x14ac:dyDescent="0.3">
      <c r="A248" s="65"/>
      <c r="B248" s="65"/>
      <c r="C248" s="65"/>
      <c r="AJ248" s="44"/>
      <c r="AK248" s="44"/>
      <c r="AL248" s="44"/>
      <c r="AM248" s="44"/>
      <c r="AN248" s="44"/>
      <c r="AO248" s="44"/>
      <c r="AP248" s="44"/>
      <c r="AQ248" s="44"/>
    </row>
    <row r="249" spans="1:43" s="45" customFormat="1" x14ac:dyDescent="0.3">
      <c r="A249" s="65"/>
      <c r="B249" s="65"/>
      <c r="C249" s="65"/>
      <c r="AJ249" s="44"/>
      <c r="AK249" s="44"/>
      <c r="AL249" s="44"/>
      <c r="AM249" s="44"/>
      <c r="AN249" s="44"/>
      <c r="AO249" s="44"/>
      <c r="AP249" s="44"/>
      <c r="AQ249" s="44"/>
    </row>
    <row r="250" spans="1:43" s="45" customFormat="1" x14ac:dyDescent="0.3">
      <c r="A250" s="65"/>
      <c r="B250" s="65"/>
      <c r="C250" s="65"/>
      <c r="AJ250" s="44"/>
      <c r="AK250" s="44"/>
      <c r="AL250" s="44"/>
      <c r="AM250" s="44"/>
      <c r="AN250" s="44"/>
      <c r="AO250" s="44"/>
      <c r="AP250" s="44"/>
      <c r="AQ250" s="44"/>
    </row>
    <row r="251" spans="1:43" s="45" customFormat="1" x14ac:dyDescent="0.3">
      <c r="A251" s="65"/>
      <c r="B251" s="65"/>
      <c r="C251" s="65"/>
      <c r="AJ251" s="44"/>
      <c r="AK251" s="44"/>
      <c r="AL251" s="44"/>
      <c r="AM251" s="44"/>
      <c r="AN251" s="44"/>
      <c r="AO251" s="44"/>
      <c r="AP251" s="44"/>
      <c r="AQ251" s="44"/>
    </row>
    <row r="252" spans="1:43" s="45" customFormat="1" x14ac:dyDescent="0.3">
      <c r="A252" s="65"/>
      <c r="B252" s="65"/>
      <c r="C252" s="65"/>
      <c r="AJ252" s="44"/>
      <c r="AK252" s="44"/>
      <c r="AL252" s="44"/>
      <c r="AM252" s="44"/>
      <c r="AN252" s="44"/>
      <c r="AO252" s="44"/>
      <c r="AP252" s="44"/>
      <c r="AQ252" s="44"/>
    </row>
    <row r="253" spans="1:43" s="45" customFormat="1" x14ac:dyDescent="0.3">
      <c r="A253" s="65"/>
      <c r="B253" s="65"/>
      <c r="C253" s="65"/>
      <c r="AJ253" s="44"/>
      <c r="AK253" s="44"/>
      <c r="AL253" s="44"/>
      <c r="AM253" s="44"/>
      <c r="AN253" s="44"/>
      <c r="AO253" s="44"/>
      <c r="AP253" s="44"/>
      <c r="AQ253" s="44"/>
    </row>
    <row r="254" spans="1:43" s="45" customFormat="1" x14ac:dyDescent="0.3">
      <c r="A254" s="65"/>
      <c r="B254" s="65"/>
      <c r="C254" s="65"/>
      <c r="AJ254" s="44"/>
      <c r="AK254" s="44"/>
      <c r="AL254" s="44"/>
      <c r="AM254" s="44"/>
      <c r="AN254" s="44"/>
      <c r="AO254" s="44"/>
      <c r="AP254" s="44"/>
      <c r="AQ254" s="44"/>
    </row>
    <row r="255" spans="1:43" s="45" customFormat="1" x14ac:dyDescent="0.3">
      <c r="A255" s="65"/>
      <c r="B255" s="65"/>
      <c r="C255" s="65"/>
      <c r="AJ255" s="44"/>
      <c r="AK255" s="44"/>
      <c r="AL255" s="44"/>
      <c r="AM255" s="44"/>
      <c r="AN255" s="44"/>
      <c r="AO255" s="44"/>
      <c r="AP255" s="44"/>
      <c r="AQ255" s="44"/>
    </row>
    <row r="256" spans="1:43" s="45" customFormat="1" x14ac:dyDescent="0.3">
      <c r="A256" s="65"/>
      <c r="B256" s="65"/>
      <c r="C256" s="65"/>
      <c r="AJ256" s="44"/>
      <c r="AK256" s="44"/>
      <c r="AL256" s="44"/>
      <c r="AM256" s="44"/>
      <c r="AN256" s="44"/>
      <c r="AO256" s="44"/>
      <c r="AP256" s="44"/>
      <c r="AQ256" s="44"/>
    </row>
  </sheetData>
  <mergeCells count="6">
    <mergeCell ref="A73:C73"/>
    <mergeCell ref="A4:C4"/>
    <mergeCell ref="A6:C7"/>
    <mergeCell ref="W6:W7"/>
    <mergeCell ref="A8:C8"/>
    <mergeCell ref="A10:C10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r:id="rId1"/>
  <headerFooter alignWithMargins="0"/>
  <colBreaks count="1" manualBreakCount="1">
    <brk id="11" min="1" max="7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Q256"/>
  <sheetViews>
    <sheetView zoomScale="53" zoomScaleNormal="53" zoomScaleSheetLayoutView="51" workbookViewId="0">
      <selection activeCell="P22" sqref="P22"/>
    </sheetView>
  </sheetViews>
  <sheetFormatPr baseColWidth="10" defaultColWidth="7.6640625" defaultRowHeight="17.399999999999999" x14ac:dyDescent="0.3"/>
  <cols>
    <col min="1" max="2" width="2.33203125" style="65" customWidth="1"/>
    <col min="3" max="3" width="39.33203125" style="66" customWidth="1"/>
    <col min="4" max="21" width="16.5546875" style="122" customWidth="1"/>
    <col min="22" max="22" width="16.5546875" style="122" hidden="1" customWidth="1"/>
    <col min="23" max="23" width="16.5546875" style="122" customWidth="1"/>
    <col min="24" max="25" width="12.6640625" style="45" customWidth="1"/>
    <col min="26" max="26" width="14.6640625" style="45" customWidth="1"/>
    <col min="27" max="35" width="12.6640625" style="45" customWidth="1"/>
    <col min="36" max="43" width="12.6640625" style="44" customWidth="1"/>
    <col min="44" max="16384" width="7.6640625" style="44"/>
  </cols>
  <sheetData>
    <row r="1" spans="1:35" s="68" customFormat="1" ht="30" customHeight="1" x14ac:dyDescent="0.4">
      <c r="A1" s="65"/>
      <c r="B1" s="65"/>
      <c r="C1" s="66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35" s="69" customFormat="1" ht="50.1" customHeight="1" x14ac:dyDescent="0.25">
      <c r="B2" s="127"/>
      <c r="C2" s="127"/>
      <c r="D2" s="127"/>
      <c r="E2" s="127"/>
      <c r="F2" s="127"/>
      <c r="G2" s="127"/>
      <c r="H2" s="127"/>
      <c r="I2" s="127"/>
      <c r="J2" s="127"/>
      <c r="K2" s="71" t="s">
        <v>210</v>
      </c>
      <c r="L2" s="72" t="s">
        <v>240</v>
      </c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74"/>
      <c r="Y2" s="74"/>
    </row>
    <row r="3" spans="1:35" s="79" customFormat="1" ht="12" customHeight="1" x14ac:dyDescent="0.4">
      <c r="A3" s="75"/>
      <c r="B3" s="76"/>
      <c r="C3" s="77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</row>
    <row r="4" spans="1:35" s="68" customFormat="1" ht="19.95" customHeight="1" x14ac:dyDescent="0.4">
      <c r="A4" s="260" t="s">
        <v>213</v>
      </c>
      <c r="B4" s="261"/>
      <c r="C4" s="261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</row>
    <row r="5" spans="1:35" s="68" customFormat="1" ht="3.6" customHeight="1" thickBot="1" x14ac:dyDescent="0.45">
      <c r="A5" s="66"/>
      <c r="B5" s="81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</row>
    <row r="6" spans="1:35" ht="29.4" customHeight="1" thickTop="1" x14ac:dyDescent="0.3">
      <c r="A6" s="262" t="s">
        <v>101</v>
      </c>
      <c r="B6" s="263"/>
      <c r="C6" s="264"/>
      <c r="D6" s="84"/>
      <c r="E6" s="85"/>
      <c r="F6" s="85"/>
      <c r="G6" s="85"/>
      <c r="H6" s="85"/>
      <c r="I6" s="85"/>
      <c r="J6" s="86"/>
      <c r="K6" s="87" t="s">
        <v>31</v>
      </c>
      <c r="L6" s="88" t="s">
        <v>102</v>
      </c>
      <c r="M6" s="89"/>
      <c r="N6" s="89"/>
      <c r="O6" s="89"/>
      <c r="P6" s="89"/>
      <c r="Q6" s="89"/>
      <c r="R6" s="89"/>
      <c r="S6" s="89"/>
      <c r="T6" s="89"/>
      <c r="U6" s="89"/>
      <c r="V6" s="27"/>
      <c r="W6" s="268" t="s">
        <v>2</v>
      </c>
    </row>
    <row r="7" spans="1:35" s="94" customFormat="1" ht="27.6" customHeight="1" x14ac:dyDescent="0.35">
      <c r="A7" s="265"/>
      <c r="B7" s="266"/>
      <c r="C7" s="267"/>
      <c r="D7" s="91" t="s">
        <v>12</v>
      </c>
      <c r="E7" s="91" t="s">
        <v>13</v>
      </c>
      <c r="F7" s="91" t="s">
        <v>14</v>
      </c>
      <c r="G7" s="91" t="s">
        <v>15</v>
      </c>
      <c r="H7" s="91" t="s">
        <v>16</v>
      </c>
      <c r="I7" s="91" t="s">
        <v>17</v>
      </c>
      <c r="J7" s="91" t="s">
        <v>18</v>
      </c>
      <c r="K7" s="91" t="s">
        <v>19</v>
      </c>
      <c r="L7" s="91" t="s">
        <v>20</v>
      </c>
      <c r="M7" s="92" t="s">
        <v>21</v>
      </c>
      <c r="N7" s="92" t="s">
        <v>22</v>
      </c>
      <c r="O7" s="92" t="s">
        <v>23</v>
      </c>
      <c r="P7" s="91" t="s">
        <v>24</v>
      </c>
      <c r="Q7" s="92" t="s">
        <v>25</v>
      </c>
      <c r="R7" s="92" t="s">
        <v>26</v>
      </c>
      <c r="S7" s="91" t="s">
        <v>27</v>
      </c>
      <c r="T7" s="91" t="s">
        <v>28</v>
      </c>
      <c r="U7" s="91" t="s">
        <v>29</v>
      </c>
      <c r="V7" s="228" t="s">
        <v>233</v>
      </c>
      <c r="W7" s="269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</row>
    <row r="8" spans="1:35" s="99" customFormat="1" ht="27" customHeight="1" x14ac:dyDescent="0.25">
      <c r="A8" s="257" t="s">
        <v>103</v>
      </c>
      <c r="B8" s="258"/>
      <c r="C8" s="259"/>
      <c r="D8" s="95">
        <v>35529.480000000003</v>
      </c>
      <c r="E8" s="95">
        <v>41623.22</v>
      </c>
      <c r="F8" s="95">
        <v>1171.3599999999999</v>
      </c>
      <c r="G8" s="95">
        <v>91.63</v>
      </c>
      <c r="H8" s="95">
        <v>69.650000000000006</v>
      </c>
      <c r="I8" s="95">
        <v>3532.83</v>
      </c>
      <c r="J8" s="96">
        <v>6925.3000000000102</v>
      </c>
      <c r="K8" s="96">
        <v>2344401.2099999902</v>
      </c>
      <c r="L8" s="96">
        <v>278455.24</v>
      </c>
      <c r="M8" s="95">
        <v>50188.34</v>
      </c>
      <c r="N8" s="95">
        <v>122.59</v>
      </c>
      <c r="O8" s="95">
        <v>41518.660000000003</v>
      </c>
      <c r="P8" s="95">
        <v>55030.07</v>
      </c>
      <c r="Q8" s="95">
        <v>2831.93</v>
      </c>
      <c r="R8" s="95">
        <v>8619.49</v>
      </c>
      <c r="S8" s="95">
        <v>115.19</v>
      </c>
      <c r="T8" s="95">
        <v>46.42</v>
      </c>
      <c r="U8" s="95">
        <v>5982.25</v>
      </c>
      <c r="V8" s="95">
        <f t="shared" ref="V8:W8" si="0">SUM(V9)</f>
        <v>0</v>
      </c>
      <c r="W8" s="97">
        <f t="shared" si="0"/>
        <v>2876254.8599999906</v>
      </c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</row>
    <row r="9" spans="1:35" ht="16.95" customHeight="1" x14ac:dyDescent="0.3">
      <c r="A9" s="93"/>
      <c r="C9" s="100" t="s">
        <v>104</v>
      </c>
      <c r="D9" s="101">
        <v>35529.480000000003</v>
      </c>
      <c r="E9" s="101">
        <v>41623.22</v>
      </c>
      <c r="F9" s="101">
        <v>1171.3599999999999</v>
      </c>
      <c r="G9" s="101">
        <v>91.63</v>
      </c>
      <c r="H9" s="101">
        <v>69.650000000000006</v>
      </c>
      <c r="I9" s="101">
        <v>3532.83</v>
      </c>
      <c r="J9" s="102">
        <v>6925.3000000000102</v>
      </c>
      <c r="K9" s="102">
        <v>2344401.2099999902</v>
      </c>
      <c r="L9" s="102">
        <v>278455.24</v>
      </c>
      <c r="M9" s="101">
        <v>50188.34</v>
      </c>
      <c r="N9" s="101">
        <v>122.59</v>
      </c>
      <c r="O9" s="101">
        <v>41518.660000000003</v>
      </c>
      <c r="P9" s="101">
        <v>55030.07</v>
      </c>
      <c r="Q9" s="101">
        <v>2831.93</v>
      </c>
      <c r="R9" s="101">
        <v>8619.49</v>
      </c>
      <c r="S9" s="101">
        <v>115.19</v>
      </c>
      <c r="T9" s="101">
        <v>46.42</v>
      </c>
      <c r="U9" s="101">
        <v>5982.25</v>
      </c>
      <c r="V9" s="101">
        <v>0</v>
      </c>
      <c r="W9" s="103">
        <f>SUM(D9:V9)</f>
        <v>2876254.8599999906</v>
      </c>
      <c r="Y9" s="98"/>
      <c r="Z9" s="98"/>
    </row>
    <row r="10" spans="1:35" s="99" customFormat="1" ht="27" customHeight="1" x14ac:dyDescent="0.25">
      <c r="A10" s="257" t="s">
        <v>105</v>
      </c>
      <c r="B10" s="258"/>
      <c r="C10" s="259"/>
      <c r="D10" s="95">
        <v>294916.58999999997</v>
      </c>
      <c r="E10" s="95">
        <v>375775.29</v>
      </c>
      <c r="F10" s="95">
        <v>1405.75</v>
      </c>
      <c r="G10" s="95">
        <v>253.33999999999997</v>
      </c>
      <c r="H10" s="95">
        <v>18.439999999999998</v>
      </c>
      <c r="I10" s="95">
        <v>5276.8600000000006</v>
      </c>
      <c r="J10" s="96">
        <v>96372.220000000074</v>
      </c>
      <c r="K10" s="96">
        <v>8951041.3199999873</v>
      </c>
      <c r="L10" s="96">
        <v>1048970.6099999999</v>
      </c>
      <c r="M10" s="95">
        <v>223656.24</v>
      </c>
      <c r="N10" s="95">
        <v>166.17000000000002</v>
      </c>
      <c r="O10" s="95">
        <v>226517.48</v>
      </c>
      <c r="P10" s="95">
        <v>541930.12000000011</v>
      </c>
      <c r="Q10" s="95">
        <v>45898.29</v>
      </c>
      <c r="R10" s="95">
        <v>100307.06999999999</v>
      </c>
      <c r="S10" s="95">
        <v>6887.36</v>
      </c>
      <c r="T10" s="95">
        <v>505.37</v>
      </c>
      <c r="U10" s="95">
        <v>8823.66</v>
      </c>
      <c r="V10" s="95">
        <f t="shared" ref="V10:W10" si="1">SUM(V11,V16,V20,V25,V33)</f>
        <v>0</v>
      </c>
      <c r="W10" s="97">
        <f t="shared" si="1"/>
        <v>11928722.179999989</v>
      </c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</row>
    <row r="11" spans="1:35" ht="16.95" customHeight="1" x14ac:dyDescent="0.3">
      <c r="A11" s="93"/>
      <c r="B11" s="104" t="s">
        <v>106</v>
      </c>
      <c r="C11" s="105"/>
      <c r="D11" s="106">
        <v>81661.660000000091</v>
      </c>
      <c r="E11" s="106">
        <v>100704.82</v>
      </c>
      <c r="F11" s="106">
        <v>35.93</v>
      </c>
      <c r="G11" s="106">
        <v>54.75</v>
      </c>
      <c r="H11" s="106">
        <v>6.15</v>
      </c>
      <c r="I11" s="106">
        <v>1245.6000000000001</v>
      </c>
      <c r="J11" s="107">
        <v>24303.080000000027</v>
      </c>
      <c r="K11" s="107">
        <v>2425337.3999999883</v>
      </c>
      <c r="L11" s="107">
        <v>307503.16999999993</v>
      </c>
      <c r="M11" s="106">
        <v>65362.49</v>
      </c>
      <c r="N11" s="106">
        <v>0</v>
      </c>
      <c r="O11" s="106">
        <v>63107.25</v>
      </c>
      <c r="P11" s="106">
        <v>116877.91000000011</v>
      </c>
      <c r="Q11" s="106">
        <v>11779.005000000001</v>
      </c>
      <c r="R11" s="106">
        <v>26712.81</v>
      </c>
      <c r="S11" s="106">
        <v>1577.4399999999998</v>
      </c>
      <c r="T11" s="106">
        <v>144.68</v>
      </c>
      <c r="U11" s="106">
        <v>1703.72</v>
      </c>
      <c r="V11" s="106">
        <f t="shared" ref="V11" si="2">SUM(V12:V14)</f>
        <v>0</v>
      </c>
      <c r="W11" s="108">
        <f>SUM(W12:W14)</f>
        <v>3228117.8649999881</v>
      </c>
      <c r="Y11" s="98"/>
      <c r="Z11" s="98"/>
    </row>
    <row r="12" spans="1:35" ht="16.95" customHeight="1" x14ac:dyDescent="0.3">
      <c r="A12" s="109"/>
      <c r="B12" s="110"/>
      <c r="C12" s="105" t="s">
        <v>106</v>
      </c>
      <c r="D12" s="101">
        <v>40771.980000000098</v>
      </c>
      <c r="E12" s="101">
        <v>47340.05</v>
      </c>
      <c r="F12" s="101">
        <v>28.77</v>
      </c>
      <c r="G12" s="101">
        <v>19.75</v>
      </c>
      <c r="H12" s="101">
        <v>0</v>
      </c>
      <c r="I12" s="101">
        <v>678.59</v>
      </c>
      <c r="J12" s="102">
        <v>12182.4</v>
      </c>
      <c r="K12" s="102">
        <v>1330801.3399999901</v>
      </c>
      <c r="L12" s="102">
        <v>182531.76</v>
      </c>
      <c r="M12" s="101">
        <v>36274.25</v>
      </c>
      <c r="N12" s="101">
        <v>0</v>
      </c>
      <c r="O12" s="101">
        <v>35225.379999999997</v>
      </c>
      <c r="P12" s="101">
        <v>66853.200000000099</v>
      </c>
      <c r="Q12" s="101">
        <v>3855.33</v>
      </c>
      <c r="R12" s="101">
        <v>14191.93</v>
      </c>
      <c r="S12" s="101">
        <v>748.71</v>
      </c>
      <c r="T12" s="101">
        <v>101.76</v>
      </c>
      <c r="U12" s="101">
        <v>1381.26</v>
      </c>
      <c r="V12" s="101">
        <v>0</v>
      </c>
      <c r="W12" s="103">
        <f t="shared" ref="W12:W14" si="3">SUM(D12:V12)</f>
        <v>1772986.4599999902</v>
      </c>
      <c r="Y12" s="98"/>
      <c r="Z12" s="98"/>
    </row>
    <row r="13" spans="1:35" ht="16.95" customHeight="1" x14ac:dyDescent="0.3">
      <c r="A13" s="109"/>
      <c r="B13" s="110"/>
      <c r="C13" s="105" t="s">
        <v>107</v>
      </c>
      <c r="D13" s="101">
        <v>17219.669999999998</v>
      </c>
      <c r="E13" s="101">
        <v>21455.48</v>
      </c>
      <c r="F13" s="101">
        <v>3.11</v>
      </c>
      <c r="G13" s="101">
        <v>34</v>
      </c>
      <c r="H13" s="101">
        <v>1.1100000000000001</v>
      </c>
      <c r="I13" s="101">
        <v>192.58</v>
      </c>
      <c r="J13" s="102">
        <v>4525.3900000000103</v>
      </c>
      <c r="K13" s="102">
        <v>485534.49999999901</v>
      </c>
      <c r="L13" s="102">
        <v>55915.98</v>
      </c>
      <c r="M13" s="101">
        <v>14158.61</v>
      </c>
      <c r="N13" s="101">
        <v>0</v>
      </c>
      <c r="O13" s="101">
        <v>11357.2</v>
      </c>
      <c r="P13" s="101">
        <v>19390.54</v>
      </c>
      <c r="Q13" s="101">
        <v>2443.6</v>
      </c>
      <c r="R13" s="101">
        <v>4376.3100000000004</v>
      </c>
      <c r="S13" s="101">
        <v>422.89</v>
      </c>
      <c r="T13" s="101">
        <v>13.32</v>
      </c>
      <c r="U13" s="101">
        <v>39.799999999999997</v>
      </c>
      <c r="V13" s="101">
        <v>0</v>
      </c>
      <c r="W13" s="103">
        <f t="shared" si="3"/>
        <v>637084.08999999904</v>
      </c>
      <c r="Y13" s="98"/>
      <c r="Z13" s="98"/>
    </row>
    <row r="14" spans="1:35" ht="16.95" customHeight="1" x14ac:dyDescent="0.3">
      <c r="A14" s="109"/>
      <c r="B14" s="110"/>
      <c r="C14" s="105" t="s">
        <v>108</v>
      </c>
      <c r="D14" s="101">
        <v>23670.01</v>
      </c>
      <c r="E14" s="101">
        <v>31909.29</v>
      </c>
      <c r="F14" s="101">
        <v>4.05</v>
      </c>
      <c r="G14" s="101">
        <v>1</v>
      </c>
      <c r="H14" s="101">
        <v>5.04</v>
      </c>
      <c r="I14" s="101">
        <v>374.43</v>
      </c>
      <c r="J14" s="102">
        <v>7595.29000000002</v>
      </c>
      <c r="K14" s="102">
        <v>609001.55999999901</v>
      </c>
      <c r="L14" s="102">
        <v>69055.429999999906</v>
      </c>
      <c r="M14" s="101">
        <v>14929.63</v>
      </c>
      <c r="N14" s="101">
        <v>0</v>
      </c>
      <c r="O14" s="101">
        <v>16524.669999999998</v>
      </c>
      <c r="P14" s="101">
        <v>30634.17</v>
      </c>
      <c r="Q14" s="101">
        <v>5480.0749999999998</v>
      </c>
      <c r="R14" s="101">
        <v>8144.57</v>
      </c>
      <c r="S14" s="101">
        <v>405.84</v>
      </c>
      <c r="T14" s="101">
        <v>29.6</v>
      </c>
      <c r="U14" s="101">
        <v>282.66000000000003</v>
      </c>
      <c r="V14" s="101">
        <v>0</v>
      </c>
      <c r="W14" s="103">
        <f t="shared" si="3"/>
        <v>818047.3149999989</v>
      </c>
      <c r="Y14" s="98"/>
      <c r="Z14" s="98"/>
    </row>
    <row r="15" spans="1:35" ht="5.25" customHeight="1" x14ac:dyDescent="0.3">
      <c r="A15" s="109"/>
      <c r="B15" s="110"/>
      <c r="C15" s="105"/>
      <c r="D15" s="101"/>
      <c r="E15" s="101"/>
      <c r="F15" s="101"/>
      <c r="G15" s="101"/>
      <c r="H15" s="101"/>
      <c r="I15" s="101"/>
      <c r="J15" s="102"/>
      <c r="K15" s="102"/>
      <c r="L15" s="102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3">
        <v>0</v>
      </c>
      <c r="Y15" s="98"/>
      <c r="Z15" s="98"/>
    </row>
    <row r="16" spans="1:35" ht="16.95" customHeight="1" x14ac:dyDescent="0.3">
      <c r="A16" s="109"/>
      <c r="B16" s="111" t="s">
        <v>109</v>
      </c>
      <c r="C16" s="105"/>
      <c r="D16" s="106">
        <v>43031.100000000006</v>
      </c>
      <c r="E16" s="106">
        <v>50851.360000000001</v>
      </c>
      <c r="F16" s="106">
        <v>232.28000000000003</v>
      </c>
      <c r="G16" s="106">
        <v>20</v>
      </c>
      <c r="H16" s="106">
        <v>0</v>
      </c>
      <c r="I16" s="106">
        <v>867.6</v>
      </c>
      <c r="J16" s="107">
        <v>11774.72</v>
      </c>
      <c r="K16" s="107">
        <v>1593753.929999999</v>
      </c>
      <c r="L16" s="107">
        <v>172139.88</v>
      </c>
      <c r="M16" s="106">
        <v>42742.19</v>
      </c>
      <c r="N16" s="106">
        <v>132</v>
      </c>
      <c r="O16" s="106">
        <v>26335.089999999997</v>
      </c>
      <c r="P16" s="106">
        <v>52939.12</v>
      </c>
      <c r="Q16" s="106">
        <v>4035.7849999999999</v>
      </c>
      <c r="R16" s="106">
        <v>16394.669999999998</v>
      </c>
      <c r="S16" s="106">
        <v>676.72</v>
      </c>
      <c r="T16" s="106">
        <v>63.61</v>
      </c>
      <c r="U16" s="106">
        <v>335.39</v>
      </c>
      <c r="V16" s="106">
        <f t="shared" ref="V16:W16" si="4">SUM(V17:V18)</f>
        <v>0</v>
      </c>
      <c r="W16" s="108">
        <f t="shared" si="4"/>
        <v>2016325.4449999989</v>
      </c>
      <c r="Y16" s="98"/>
      <c r="Z16" s="98"/>
    </row>
    <row r="17" spans="1:26" ht="16.95" customHeight="1" x14ac:dyDescent="0.3">
      <c r="A17" s="109"/>
      <c r="B17" s="110"/>
      <c r="C17" s="105" t="s">
        <v>110</v>
      </c>
      <c r="D17" s="101">
        <v>28577.4</v>
      </c>
      <c r="E17" s="101">
        <v>32494.62</v>
      </c>
      <c r="F17" s="101">
        <v>192.83</v>
      </c>
      <c r="G17" s="101">
        <v>1</v>
      </c>
      <c r="H17" s="101">
        <v>0</v>
      </c>
      <c r="I17" s="101">
        <v>221.85</v>
      </c>
      <c r="J17" s="102">
        <v>7236.24</v>
      </c>
      <c r="K17" s="102">
        <v>1013194.55</v>
      </c>
      <c r="L17" s="102">
        <v>101182.52</v>
      </c>
      <c r="M17" s="101">
        <v>31475.74</v>
      </c>
      <c r="N17" s="101">
        <v>66</v>
      </c>
      <c r="O17" s="101">
        <v>18349.419999999998</v>
      </c>
      <c r="P17" s="101">
        <v>36515.19</v>
      </c>
      <c r="Q17" s="101">
        <v>1988.44</v>
      </c>
      <c r="R17" s="101">
        <v>9346.1299999999992</v>
      </c>
      <c r="S17" s="101">
        <v>413.05</v>
      </c>
      <c r="T17" s="101">
        <v>32.86</v>
      </c>
      <c r="U17" s="101">
        <v>148.24</v>
      </c>
      <c r="V17" s="101">
        <v>0</v>
      </c>
      <c r="W17" s="103">
        <f t="shared" ref="W17:W18" si="5">SUM(D17:V17)</f>
        <v>1281436.0799999998</v>
      </c>
      <c r="Y17" s="98"/>
      <c r="Z17" s="98"/>
    </row>
    <row r="18" spans="1:26" ht="16.95" customHeight="1" x14ac:dyDescent="0.3">
      <c r="A18" s="109"/>
      <c r="B18" s="110"/>
      <c r="C18" s="105" t="s">
        <v>111</v>
      </c>
      <c r="D18" s="101">
        <v>14453.7</v>
      </c>
      <c r="E18" s="101">
        <v>18356.740000000002</v>
      </c>
      <c r="F18" s="101">
        <v>39.450000000000003</v>
      </c>
      <c r="G18" s="101">
        <v>19</v>
      </c>
      <c r="H18" s="101">
        <v>0</v>
      </c>
      <c r="I18" s="101">
        <v>645.75</v>
      </c>
      <c r="J18" s="102">
        <v>4538.4799999999996</v>
      </c>
      <c r="K18" s="102">
        <v>580559.37999999896</v>
      </c>
      <c r="L18" s="102">
        <v>70957.36</v>
      </c>
      <c r="M18" s="101">
        <v>11266.45</v>
      </c>
      <c r="N18" s="101">
        <v>66</v>
      </c>
      <c r="O18" s="101">
        <v>7985.67</v>
      </c>
      <c r="P18" s="101">
        <v>16423.93</v>
      </c>
      <c r="Q18" s="101">
        <v>2047.345</v>
      </c>
      <c r="R18" s="101">
        <v>7048.54</v>
      </c>
      <c r="S18" s="101">
        <v>263.67</v>
      </c>
      <c r="T18" s="101">
        <v>30.75</v>
      </c>
      <c r="U18" s="101">
        <v>187.15</v>
      </c>
      <c r="V18" s="101">
        <v>0</v>
      </c>
      <c r="W18" s="103">
        <f t="shared" si="5"/>
        <v>734889.36499999906</v>
      </c>
      <c r="Y18" s="98"/>
      <c r="Z18" s="98"/>
    </row>
    <row r="19" spans="1:26" ht="5.25" customHeight="1" x14ac:dyDescent="0.3">
      <c r="A19" s="109"/>
      <c r="B19" s="110"/>
      <c r="C19" s="105"/>
      <c r="D19" s="101"/>
      <c r="E19" s="101"/>
      <c r="F19" s="101"/>
      <c r="G19" s="101"/>
      <c r="H19" s="101"/>
      <c r="I19" s="101"/>
      <c r="J19" s="102"/>
      <c r="K19" s="102"/>
      <c r="L19" s="102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3">
        <v>0</v>
      </c>
      <c r="Y19" s="98"/>
      <c r="Z19" s="98"/>
    </row>
    <row r="20" spans="1:26" ht="16.95" customHeight="1" x14ac:dyDescent="0.3">
      <c r="A20" s="93"/>
      <c r="B20" s="104" t="s">
        <v>112</v>
      </c>
      <c r="C20" s="105"/>
      <c r="D20" s="106">
        <v>42312.36</v>
      </c>
      <c r="E20" s="106">
        <v>57766.429999999993</v>
      </c>
      <c r="F20" s="106">
        <v>93.69</v>
      </c>
      <c r="G20" s="106">
        <v>25.509999999999998</v>
      </c>
      <c r="H20" s="106">
        <v>0</v>
      </c>
      <c r="I20" s="106">
        <v>678.86</v>
      </c>
      <c r="J20" s="107">
        <v>14932.720000000028</v>
      </c>
      <c r="K20" s="107">
        <v>1318658.429999999</v>
      </c>
      <c r="L20" s="107">
        <v>120968.25</v>
      </c>
      <c r="M20" s="106">
        <v>26738.469999999998</v>
      </c>
      <c r="N20" s="106">
        <v>4.5</v>
      </c>
      <c r="O20" s="106">
        <v>27948.81</v>
      </c>
      <c r="P20" s="106">
        <v>75287.499999999985</v>
      </c>
      <c r="Q20" s="106">
        <v>11460.310000000001</v>
      </c>
      <c r="R20" s="106">
        <v>10802.9</v>
      </c>
      <c r="S20" s="106">
        <v>1245.23</v>
      </c>
      <c r="T20" s="106">
        <v>145.5</v>
      </c>
      <c r="U20" s="106">
        <v>451.31</v>
      </c>
      <c r="V20" s="106">
        <f t="shared" ref="V20:W20" si="6">SUM(V21:V23)</f>
        <v>0</v>
      </c>
      <c r="W20" s="108">
        <f t="shared" si="6"/>
        <v>1709520.7799999991</v>
      </c>
      <c r="Y20" s="98"/>
      <c r="Z20" s="98"/>
    </row>
    <row r="21" spans="1:26" ht="16.95" customHeight="1" x14ac:dyDescent="0.3">
      <c r="A21" s="109"/>
      <c r="B21" s="110"/>
      <c r="C21" s="105" t="s">
        <v>113</v>
      </c>
      <c r="D21" s="101">
        <v>22788.06</v>
      </c>
      <c r="E21" s="101">
        <v>30688.15</v>
      </c>
      <c r="F21" s="101">
        <v>39.69</v>
      </c>
      <c r="G21" s="101">
        <v>18.5</v>
      </c>
      <c r="H21" s="101">
        <v>0</v>
      </c>
      <c r="I21" s="101">
        <v>405.13</v>
      </c>
      <c r="J21" s="102">
        <v>8091.9000000000196</v>
      </c>
      <c r="K21" s="102">
        <v>795104.93999999901</v>
      </c>
      <c r="L21" s="102">
        <v>73125.63</v>
      </c>
      <c r="M21" s="101">
        <v>14686.19</v>
      </c>
      <c r="N21" s="101">
        <v>4.5</v>
      </c>
      <c r="O21" s="101">
        <v>15245.87</v>
      </c>
      <c r="P21" s="101">
        <v>41064.31</v>
      </c>
      <c r="Q21" s="101">
        <v>4820.04</v>
      </c>
      <c r="R21" s="101">
        <v>6766.4</v>
      </c>
      <c r="S21" s="101">
        <v>794.6</v>
      </c>
      <c r="T21" s="101">
        <v>55.09</v>
      </c>
      <c r="U21" s="101">
        <v>434.4</v>
      </c>
      <c r="V21" s="101">
        <v>0</v>
      </c>
      <c r="W21" s="103">
        <f t="shared" ref="W21:W23" si="7">SUM(D21:V21)</f>
        <v>1014133.399999999</v>
      </c>
      <c r="Y21" s="98"/>
      <c r="Z21" s="98"/>
    </row>
    <row r="22" spans="1:26" ht="16.95" customHeight="1" x14ac:dyDescent="0.3">
      <c r="A22" s="109"/>
      <c r="B22" s="110"/>
      <c r="C22" s="105" t="s">
        <v>114</v>
      </c>
      <c r="D22" s="101">
        <v>13037.98</v>
      </c>
      <c r="E22" s="101">
        <v>18339.439999999999</v>
      </c>
      <c r="F22" s="101">
        <v>52</v>
      </c>
      <c r="G22" s="101">
        <v>7.01</v>
      </c>
      <c r="H22" s="101">
        <v>0</v>
      </c>
      <c r="I22" s="101">
        <v>183.98</v>
      </c>
      <c r="J22" s="102">
        <v>4591.0100000000102</v>
      </c>
      <c r="K22" s="102">
        <v>328833.68</v>
      </c>
      <c r="L22" s="102">
        <v>29685.95</v>
      </c>
      <c r="M22" s="101">
        <v>8158.34</v>
      </c>
      <c r="N22" s="101">
        <v>0</v>
      </c>
      <c r="O22" s="101">
        <v>9170.83</v>
      </c>
      <c r="P22" s="101">
        <v>26070.43</v>
      </c>
      <c r="Q22" s="101">
        <v>4060.5149999999999</v>
      </c>
      <c r="R22" s="101">
        <v>2956.53</v>
      </c>
      <c r="S22" s="101">
        <v>340.01</v>
      </c>
      <c r="T22" s="101">
        <v>78.900000000000006</v>
      </c>
      <c r="U22" s="101">
        <v>3.67</v>
      </c>
      <c r="V22" s="101">
        <v>0</v>
      </c>
      <c r="W22" s="103">
        <f t="shared" si="7"/>
        <v>445570.27500000008</v>
      </c>
      <c r="Y22" s="98"/>
      <c r="Z22" s="98"/>
    </row>
    <row r="23" spans="1:26" ht="16.95" customHeight="1" x14ac:dyDescent="0.3">
      <c r="A23" s="109"/>
      <c r="B23" s="110"/>
      <c r="C23" s="105" t="s">
        <v>115</v>
      </c>
      <c r="D23" s="101">
        <v>6486.32</v>
      </c>
      <c r="E23" s="101">
        <v>8738.84</v>
      </c>
      <c r="F23" s="101">
        <v>2</v>
      </c>
      <c r="G23" s="101">
        <v>0</v>
      </c>
      <c r="H23" s="101">
        <v>0</v>
      </c>
      <c r="I23" s="101">
        <v>89.75</v>
      </c>
      <c r="J23" s="102">
        <v>2249.81</v>
      </c>
      <c r="K23" s="102">
        <v>194719.81</v>
      </c>
      <c r="L23" s="102">
        <v>18156.669999999998</v>
      </c>
      <c r="M23" s="101">
        <v>3893.94</v>
      </c>
      <c r="N23" s="101">
        <v>0</v>
      </c>
      <c r="O23" s="101">
        <v>3532.11</v>
      </c>
      <c r="P23" s="101">
        <v>8152.76</v>
      </c>
      <c r="Q23" s="101">
        <v>2579.7550000000001</v>
      </c>
      <c r="R23" s="101">
        <v>1079.97</v>
      </c>
      <c r="S23" s="101">
        <v>110.62</v>
      </c>
      <c r="T23" s="101">
        <v>11.51</v>
      </c>
      <c r="U23" s="101">
        <v>13.24</v>
      </c>
      <c r="V23" s="101">
        <v>0</v>
      </c>
      <c r="W23" s="103">
        <f t="shared" si="7"/>
        <v>249817.10500000001</v>
      </c>
      <c r="Y23" s="98"/>
      <c r="Z23" s="98"/>
    </row>
    <row r="24" spans="1:26" ht="5.25" customHeight="1" x14ac:dyDescent="0.3">
      <c r="A24" s="109"/>
      <c r="B24" s="110"/>
      <c r="C24" s="105"/>
      <c r="D24" s="101"/>
      <c r="E24" s="101"/>
      <c r="F24" s="101"/>
      <c r="G24" s="101"/>
      <c r="H24" s="101"/>
      <c r="I24" s="101"/>
      <c r="J24" s="102"/>
      <c r="K24" s="102"/>
      <c r="L24" s="102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3">
        <v>0</v>
      </c>
      <c r="Y24" s="98"/>
      <c r="Z24" s="98"/>
    </row>
    <row r="25" spans="1:26" ht="16.95" customHeight="1" x14ac:dyDescent="0.3">
      <c r="A25" s="93"/>
      <c r="B25" s="104" t="s">
        <v>116</v>
      </c>
      <c r="C25" s="105"/>
      <c r="D25" s="106">
        <v>70052.6899999999</v>
      </c>
      <c r="E25" s="106">
        <v>90518.500000000015</v>
      </c>
      <c r="F25" s="106">
        <v>966.03</v>
      </c>
      <c r="G25" s="106">
        <v>34.75</v>
      </c>
      <c r="H25" s="106">
        <v>2.84</v>
      </c>
      <c r="I25" s="106">
        <v>1090.95</v>
      </c>
      <c r="J25" s="107">
        <v>26106.51</v>
      </c>
      <c r="K25" s="107">
        <v>2066856.07</v>
      </c>
      <c r="L25" s="107">
        <v>240421.34</v>
      </c>
      <c r="M25" s="106">
        <v>47237.130000000005</v>
      </c>
      <c r="N25" s="106">
        <v>25.67</v>
      </c>
      <c r="O25" s="106">
        <v>63025.930000000008</v>
      </c>
      <c r="P25" s="106">
        <v>109091.26</v>
      </c>
      <c r="Q25" s="106">
        <v>9340.41</v>
      </c>
      <c r="R25" s="106">
        <v>24798.769999999997</v>
      </c>
      <c r="S25" s="106">
        <v>2064.65</v>
      </c>
      <c r="T25" s="106">
        <v>88.58</v>
      </c>
      <c r="U25" s="106">
        <v>5908.24</v>
      </c>
      <c r="V25" s="106">
        <f t="shared" ref="V25:W25" si="8">SUM(V26:V31)</f>
        <v>0</v>
      </c>
      <c r="W25" s="108">
        <f t="shared" si="8"/>
        <v>2757630.3200000003</v>
      </c>
      <c r="Y25" s="98"/>
      <c r="Z25" s="98"/>
    </row>
    <row r="26" spans="1:26" ht="16.95" customHeight="1" x14ac:dyDescent="0.3">
      <c r="A26" s="109"/>
      <c r="B26" s="110"/>
      <c r="C26" s="105" t="s">
        <v>117</v>
      </c>
      <c r="D26" s="101">
        <v>9873.0499999999902</v>
      </c>
      <c r="E26" s="101">
        <v>11584.26</v>
      </c>
      <c r="F26" s="101">
        <v>26.82</v>
      </c>
      <c r="G26" s="101">
        <v>6.25</v>
      </c>
      <c r="H26" s="101">
        <v>0</v>
      </c>
      <c r="I26" s="101">
        <v>167.2</v>
      </c>
      <c r="J26" s="102">
        <v>3943.51</v>
      </c>
      <c r="K26" s="102">
        <v>337585.24</v>
      </c>
      <c r="L26" s="102">
        <v>33004.74</v>
      </c>
      <c r="M26" s="101">
        <v>6553.43</v>
      </c>
      <c r="N26" s="101">
        <v>24</v>
      </c>
      <c r="O26" s="101">
        <v>5616.67</v>
      </c>
      <c r="P26" s="101">
        <v>14117.06</v>
      </c>
      <c r="Q26" s="101">
        <v>1111</v>
      </c>
      <c r="R26" s="101">
        <v>3003.93</v>
      </c>
      <c r="S26" s="101">
        <v>290.2</v>
      </c>
      <c r="T26" s="101">
        <v>22.34</v>
      </c>
      <c r="U26" s="101">
        <v>53.47</v>
      </c>
      <c r="V26" s="101">
        <v>0</v>
      </c>
      <c r="W26" s="103">
        <f t="shared" ref="W26:W31" si="9">SUM(D26:V26)</f>
        <v>426983.16999999993</v>
      </c>
      <c r="Y26" s="98"/>
      <c r="Z26" s="98"/>
    </row>
    <row r="27" spans="1:26" ht="16.95" customHeight="1" x14ac:dyDescent="0.3">
      <c r="A27" s="109"/>
      <c r="B27" s="110"/>
      <c r="C27" s="105" t="s">
        <v>118</v>
      </c>
      <c r="D27" s="101">
        <v>7390.14</v>
      </c>
      <c r="E27" s="101">
        <v>9552.7900000000009</v>
      </c>
      <c r="F27" s="101">
        <v>3.6</v>
      </c>
      <c r="G27" s="101">
        <v>1</v>
      </c>
      <c r="H27" s="101">
        <v>0</v>
      </c>
      <c r="I27" s="101">
        <v>67.040000000000006</v>
      </c>
      <c r="J27" s="102">
        <v>2096.65</v>
      </c>
      <c r="K27" s="102">
        <v>188711.78</v>
      </c>
      <c r="L27" s="102">
        <v>19774.04</v>
      </c>
      <c r="M27" s="101">
        <v>4989.7700000000004</v>
      </c>
      <c r="N27" s="101">
        <v>0</v>
      </c>
      <c r="O27" s="101">
        <v>5259.21</v>
      </c>
      <c r="P27" s="101">
        <v>12670.21</v>
      </c>
      <c r="Q27" s="101">
        <v>1536.74</v>
      </c>
      <c r="R27" s="101">
        <v>2343.5700000000002</v>
      </c>
      <c r="S27" s="101">
        <v>115.27</v>
      </c>
      <c r="T27" s="101">
        <v>5.23</v>
      </c>
      <c r="U27" s="101">
        <v>110.7</v>
      </c>
      <c r="V27" s="101">
        <v>0</v>
      </c>
      <c r="W27" s="103">
        <f t="shared" si="9"/>
        <v>254627.74</v>
      </c>
      <c r="Y27" s="98"/>
      <c r="Z27" s="98"/>
    </row>
    <row r="28" spans="1:26" ht="16.95" customHeight="1" x14ac:dyDescent="0.3">
      <c r="A28" s="109"/>
      <c r="B28" s="110"/>
      <c r="C28" s="105" t="s">
        <v>119</v>
      </c>
      <c r="D28" s="101">
        <v>3426.48</v>
      </c>
      <c r="E28" s="101">
        <v>4683.4799999999996</v>
      </c>
      <c r="F28" s="101">
        <v>0</v>
      </c>
      <c r="G28" s="101">
        <v>0</v>
      </c>
      <c r="H28" s="101">
        <v>0.34</v>
      </c>
      <c r="I28" s="101">
        <v>136.13999999999999</v>
      </c>
      <c r="J28" s="102">
        <v>1393.68</v>
      </c>
      <c r="K28" s="102">
        <v>90823.8100000001</v>
      </c>
      <c r="L28" s="102">
        <v>11568.31</v>
      </c>
      <c r="M28" s="101">
        <v>1941.94</v>
      </c>
      <c r="N28" s="101">
        <v>0</v>
      </c>
      <c r="O28" s="101">
        <v>2144.62</v>
      </c>
      <c r="P28" s="101">
        <v>4402.3900000000003</v>
      </c>
      <c r="Q28" s="101">
        <v>367.44</v>
      </c>
      <c r="R28" s="101">
        <v>1159.1600000000001</v>
      </c>
      <c r="S28" s="101">
        <v>46.42</v>
      </c>
      <c r="T28" s="101">
        <v>1</v>
      </c>
      <c r="U28" s="101">
        <v>2</v>
      </c>
      <c r="V28" s="101">
        <v>0</v>
      </c>
      <c r="W28" s="103">
        <f t="shared" si="9"/>
        <v>122097.21000000009</v>
      </c>
      <c r="Y28" s="98"/>
      <c r="Z28" s="98"/>
    </row>
    <row r="29" spans="1:26" ht="16.95" customHeight="1" x14ac:dyDescent="0.3">
      <c r="A29" s="109"/>
      <c r="B29" s="110"/>
      <c r="C29" s="105" t="s">
        <v>120</v>
      </c>
      <c r="D29" s="101">
        <v>31904.139999999901</v>
      </c>
      <c r="E29" s="101">
        <v>41675.120000000003</v>
      </c>
      <c r="F29" s="101">
        <v>779.09</v>
      </c>
      <c r="G29" s="101">
        <v>22.25</v>
      </c>
      <c r="H29" s="101">
        <v>2.5</v>
      </c>
      <c r="I29" s="101">
        <v>537.29999999999995</v>
      </c>
      <c r="J29" s="102">
        <v>12567.91</v>
      </c>
      <c r="K29" s="102">
        <v>937143.03</v>
      </c>
      <c r="L29" s="102">
        <v>119475.22</v>
      </c>
      <c r="M29" s="101">
        <v>19770.36</v>
      </c>
      <c r="N29" s="101">
        <v>1.67</v>
      </c>
      <c r="O29" s="101">
        <v>36814.910000000003</v>
      </c>
      <c r="P29" s="101">
        <v>42761.33</v>
      </c>
      <c r="Q29" s="101">
        <v>3274.2849999999999</v>
      </c>
      <c r="R29" s="101">
        <v>12725.16</v>
      </c>
      <c r="S29" s="101">
        <v>1109.68</v>
      </c>
      <c r="T29" s="101">
        <v>43.24</v>
      </c>
      <c r="U29" s="101">
        <v>5617.62</v>
      </c>
      <c r="V29" s="101">
        <v>0</v>
      </c>
      <c r="W29" s="103">
        <f t="shared" si="9"/>
        <v>1266224.8149999999</v>
      </c>
      <c r="Y29" s="98"/>
      <c r="Z29" s="98"/>
    </row>
    <row r="30" spans="1:26" ht="16.95" customHeight="1" x14ac:dyDescent="0.3">
      <c r="A30" s="109"/>
      <c r="B30" s="110"/>
      <c r="C30" s="105" t="s">
        <v>121</v>
      </c>
      <c r="D30" s="101">
        <v>4724.91</v>
      </c>
      <c r="E30" s="101">
        <v>6354.71</v>
      </c>
      <c r="F30" s="101">
        <v>0</v>
      </c>
      <c r="G30" s="101">
        <v>3</v>
      </c>
      <c r="H30" s="101">
        <v>0</v>
      </c>
      <c r="I30" s="101">
        <v>41.31</v>
      </c>
      <c r="J30" s="102">
        <v>1936.89</v>
      </c>
      <c r="K30" s="102">
        <v>141433.65</v>
      </c>
      <c r="L30" s="102">
        <v>14486.51</v>
      </c>
      <c r="M30" s="101">
        <v>4118.8</v>
      </c>
      <c r="N30" s="101">
        <v>0</v>
      </c>
      <c r="O30" s="101">
        <v>3330.04</v>
      </c>
      <c r="P30" s="101">
        <v>13786.54</v>
      </c>
      <c r="Q30" s="101">
        <v>595.70500000000004</v>
      </c>
      <c r="R30" s="101">
        <v>1412.42</v>
      </c>
      <c r="S30" s="101">
        <v>237.96</v>
      </c>
      <c r="T30" s="101">
        <v>0</v>
      </c>
      <c r="U30" s="101">
        <v>32.99</v>
      </c>
      <c r="V30" s="101">
        <v>0</v>
      </c>
      <c r="W30" s="103">
        <f t="shared" si="9"/>
        <v>192495.435</v>
      </c>
      <c r="Y30" s="98"/>
      <c r="Z30" s="98"/>
    </row>
    <row r="31" spans="1:26" ht="16.95" customHeight="1" x14ac:dyDescent="0.3">
      <c r="A31" s="109"/>
      <c r="B31" s="110"/>
      <c r="C31" s="105" t="s">
        <v>122</v>
      </c>
      <c r="D31" s="101">
        <v>12733.97</v>
      </c>
      <c r="E31" s="101">
        <v>16668.14</v>
      </c>
      <c r="F31" s="101">
        <v>156.52000000000001</v>
      </c>
      <c r="G31" s="101">
        <v>2.25</v>
      </c>
      <c r="H31" s="101">
        <v>0</v>
      </c>
      <c r="I31" s="101">
        <v>141.96</v>
      </c>
      <c r="J31" s="102">
        <v>4167.87</v>
      </c>
      <c r="K31" s="102">
        <v>371158.56</v>
      </c>
      <c r="L31" s="102">
        <v>42112.52</v>
      </c>
      <c r="M31" s="101">
        <v>9862.83</v>
      </c>
      <c r="N31" s="101">
        <v>0</v>
      </c>
      <c r="O31" s="101">
        <v>9860.48</v>
      </c>
      <c r="P31" s="101">
        <v>21353.73</v>
      </c>
      <c r="Q31" s="101">
        <v>2455.2399999999998</v>
      </c>
      <c r="R31" s="101">
        <v>4154.53</v>
      </c>
      <c r="S31" s="101">
        <v>265.12</v>
      </c>
      <c r="T31" s="101">
        <v>16.77</v>
      </c>
      <c r="U31" s="101">
        <v>91.46</v>
      </c>
      <c r="V31" s="101">
        <v>0</v>
      </c>
      <c r="W31" s="103">
        <f t="shared" si="9"/>
        <v>495201.95000000007</v>
      </c>
      <c r="Y31" s="98"/>
      <c r="Z31" s="98"/>
    </row>
    <row r="32" spans="1:26" ht="5.25" customHeight="1" x14ac:dyDescent="0.3">
      <c r="A32" s="109"/>
      <c r="B32" s="110"/>
      <c r="C32" s="105"/>
      <c r="D32" s="101"/>
      <c r="E32" s="101"/>
      <c r="F32" s="101"/>
      <c r="G32" s="101"/>
      <c r="H32" s="101"/>
      <c r="I32" s="101"/>
      <c r="J32" s="102"/>
      <c r="K32" s="102"/>
      <c r="L32" s="102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3">
        <v>0</v>
      </c>
      <c r="Y32" s="98"/>
      <c r="Z32" s="98"/>
    </row>
    <row r="33" spans="1:35" ht="16.95" customHeight="1" x14ac:dyDescent="0.3">
      <c r="A33" s="93"/>
      <c r="B33" s="104" t="s">
        <v>123</v>
      </c>
      <c r="C33" s="105"/>
      <c r="D33" s="106">
        <v>57858.78</v>
      </c>
      <c r="E33" s="106">
        <v>75934.179999999993</v>
      </c>
      <c r="F33" s="106">
        <v>77.819999999999993</v>
      </c>
      <c r="G33" s="106">
        <v>118.33</v>
      </c>
      <c r="H33" s="106">
        <v>9.4499999999999993</v>
      </c>
      <c r="I33" s="106">
        <v>1393.85</v>
      </c>
      <c r="J33" s="107">
        <v>19255.190000000021</v>
      </c>
      <c r="K33" s="107">
        <v>1546435.4900000016</v>
      </c>
      <c r="L33" s="107">
        <v>207937.97</v>
      </c>
      <c r="M33" s="106">
        <v>41575.96</v>
      </c>
      <c r="N33" s="106">
        <v>4</v>
      </c>
      <c r="O33" s="106">
        <v>46100.4</v>
      </c>
      <c r="P33" s="106">
        <v>187734.33</v>
      </c>
      <c r="Q33" s="106">
        <v>9282.7799999999988</v>
      </c>
      <c r="R33" s="106">
        <v>21597.920000000002</v>
      </c>
      <c r="S33" s="106">
        <v>1323.32</v>
      </c>
      <c r="T33" s="106">
        <v>63.000000000000007</v>
      </c>
      <c r="U33" s="106">
        <v>425</v>
      </c>
      <c r="V33" s="106">
        <f t="shared" ref="V33:W33" si="10">SUM(V34:V41)</f>
        <v>0</v>
      </c>
      <c r="W33" s="108">
        <f t="shared" si="10"/>
        <v>2217127.7700000019</v>
      </c>
      <c r="Y33" s="98"/>
      <c r="Z33" s="98"/>
    </row>
    <row r="34" spans="1:35" ht="16.95" customHeight="1" x14ac:dyDescent="0.3">
      <c r="A34" s="109"/>
      <c r="B34" s="110"/>
      <c r="C34" s="105" t="s">
        <v>124</v>
      </c>
      <c r="D34" s="101">
        <v>11411.81</v>
      </c>
      <c r="E34" s="101">
        <v>13955.71</v>
      </c>
      <c r="F34" s="101">
        <v>10.52</v>
      </c>
      <c r="G34" s="101">
        <v>10.5</v>
      </c>
      <c r="H34" s="101">
        <v>5</v>
      </c>
      <c r="I34" s="101">
        <v>418.37</v>
      </c>
      <c r="J34" s="102">
        <v>3421.77</v>
      </c>
      <c r="K34" s="102">
        <v>341887.78000000102</v>
      </c>
      <c r="L34" s="102">
        <v>48295.18</v>
      </c>
      <c r="M34" s="101">
        <v>7732.35</v>
      </c>
      <c r="N34" s="101">
        <v>0</v>
      </c>
      <c r="O34" s="101">
        <v>7674.24</v>
      </c>
      <c r="P34" s="101">
        <v>37171.519999999997</v>
      </c>
      <c r="Q34" s="101">
        <v>1630.11</v>
      </c>
      <c r="R34" s="101">
        <v>4421.92</v>
      </c>
      <c r="S34" s="101">
        <v>143.88999999999999</v>
      </c>
      <c r="T34" s="101">
        <v>14.15</v>
      </c>
      <c r="U34" s="101">
        <v>358.13</v>
      </c>
      <c r="V34" s="101">
        <v>0</v>
      </c>
      <c r="W34" s="103">
        <f t="shared" ref="W34:W41" si="11">SUM(D34:V34)</f>
        <v>478562.950000001</v>
      </c>
      <c r="Y34" s="98"/>
      <c r="Z34" s="98"/>
    </row>
    <row r="35" spans="1:35" ht="16.95" customHeight="1" x14ac:dyDescent="0.3">
      <c r="A35" s="109"/>
      <c r="B35" s="110"/>
      <c r="C35" s="105" t="s">
        <v>125</v>
      </c>
      <c r="D35" s="101">
        <v>1765.57</v>
      </c>
      <c r="E35" s="101">
        <v>2413.21</v>
      </c>
      <c r="F35" s="101">
        <v>5.92</v>
      </c>
      <c r="G35" s="101">
        <v>0</v>
      </c>
      <c r="H35" s="101">
        <v>0</v>
      </c>
      <c r="I35" s="101">
        <v>19.64</v>
      </c>
      <c r="J35" s="102">
        <v>611.30999999999995</v>
      </c>
      <c r="K35" s="102">
        <v>49341.029999999897</v>
      </c>
      <c r="L35" s="102">
        <v>7232.13</v>
      </c>
      <c r="M35" s="101">
        <v>1090.56</v>
      </c>
      <c r="N35" s="101">
        <v>0</v>
      </c>
      <c r="O35" s="101">
        <v>1275.45</v>
      </c>
      <c r="P35" s="101">
        <v>2957.29</v>
      </c>
      <c r="Q35" s="101">
        <v>699.82</v>
      </c>
      <c r="R35" s="101">
        <v>807.12</v>
      </c>
      <c r="S35" s="101">
        <v>19.64</v>
      </c>
      <c r="T35" s="101">
        <v>1.96</v>
      </c>
      <c r="U35" s="101">
        <v>0</v>
      </c>
      <c r="V35" s="101">
        <v>0</v>
      </c>
      <c r="W35" s="103">
        <f t="shared" si="11"/>
        <v>68240.649999999892</v>
      </c>
      <c r="Y35" s="98"/>
      <c r="Z35" s="98"/>
    </row>
    <row r="36" spans="1:35" ht="16.95" customHeight="1" x14ac:dyDescent="0.3">
      <c r="A36" s="109"/>
      <c r="B36" s="110"/>
      <c r="C36" s="105" t="s">
        <v>126</v>
      </c>
      <c r="D36" s="101">
        <v>6272.63</v>
      </c>
      <c r="E36" s="101">
        <v>8273.67</v>
      </c>
      <c r="F36" s="101">
        <v>5</v>
      </c>
      <c r="G36" s="101">
        <v>3</v>
      </c>
      <c r="H36" s="101">
        <v>3.33</v>
      </c>
      <c r="I36" s="101">
        <v>53.71</v>
      </c>
      <c r="J36" s="102">
        <v>2300.44</v>
      </c>
      <c r="K36" s="102">
        <v>143156.74</v>
      </c>
      <c r="L36" s="102">
        <v>20255.689999999999</v>
      </c>
      <c r="M36" s="101">
        <v>4058.64</v>
      </c>
      <c r="N36" s="101">
        <v>0</v>
      </c>
      <c r="O36" s="101">
        <v>4547.74</v>
      </c>
      <c r="P36" s="101">
        <v>22941.78</v>
      </c>
      <c r="Q36" s="101">
        <v>638.19000000000005</v>
      </c>
      <c r="R36" s="101">
        <v>1849.64</v>
      </c>
      <c r="S36" s="101">
        <v>253.33</v>
      </c>
      <c r="T36" s="101">
        <v>3.27</v>
      </c>
      <c r="U36" s="101">
        <v>28.79</v>
      </c>
      <c r="V36" s="101">
        <v>0</v>
      </c>
      <c r="W36" s="103">
        <f t="shared" si="11"/>
        <v>214645.59</v>
      </c>
      <c r="Y36" s="98"/>
      <c r="Z36" s="98"/>
    </row>
    <row r="37" spans="1:35" ht="16.95" customHeight="1" x14ac:dyDescent="0.3">
      <c r="A37" s="109"/>
      <c r="B37" s="110"/>
      <c r="C37" s="105" t="s">
        <v>127</v>
      </c>
      <c r="D37" s="101">
        <v>15955.16</v>
      </c>
      <c r="E37" s="101">
        <v>20760.21</v>
      </c>
      <c r="F37" s="101">
        <v>4</v>
      </c>
      <c r="G37" s="101">
        <v>72.5</v>
      </c>
      <c r="H37" s="101">
        <v>0</v>
      </c>
      <c r="I37" s="101">
        <v>485.41</v>
      </c>
      <c r="J37" s="102">
        <v>4531.6300000000101</v>
      </c>
      <c r="K37" s="102">
        <v>414546.54000000103</v>
      </c>
      <c r="L37" s="102">
        <v>57111.67</v>
      </c>
      <c r="M37" s="101">
        <v>12655.03</v>
      </c>
      <c r="N37" s="101">
        <v>0</v>
      </c>
      <c r="O37" s="101">
        <v>15751.87</v>
      </c>
      <c r="P37" s="101">
        <v>54476.79</v>
      </c>
      <c r="Q37" s="101">
        <v>2395.5749999999998</v>
      </c>
      <c r="R37" s="101">
        <v>6852.38</v>
      </c>
      <c r="S37" s="101">
        <v>146.33000000000001</v>
      </c>
      <c r="T37" s="101">
        <v>15.71</v>
      </c>
      <c r="U37" s="101">
        <v>13.25</v>
      </c>
      <c r="V37" s="101">
        <v>0</v>
      </c>
      <c r="W37" s="103">
        <f t="shared" si="11"/>
        <v>605774.05500000098</v>
      </c>
      <c r="Y37" s="98"/>
      <c r="Z37" s="98"/>
    </row>
    <row r="38" spans="1:35" ht="16.95" customHeight="1" x14ac:dyDescent="0.3">
      <c r="A38" s="109"/>
      <c r="B38" s="110"/>
      <c r="C38" s="105" t="s">
        <v>128</v>
      </c>
      <c r="D38" s="101">
        <v>5495.4</v>
      </c>
      <c r="E38" s="101">
        <v>7183.64</v>
      </c>
      <c r="F38" s="101">
        <v>0</v>
      </c>
      <c r="G38" s="101">
        <v>12.25</v>
      </c>
      <c r="H38" s="101">
        <v>0</v>
      </c>
      <c r="I38" s="101">
        <v>116.91</v>
      </c>
      <c r="J38" s="102">
        <v>2033.78</v>
      </c>
      <c r="K38" s="102">
        <v>147489.14000000001</v>
      </c>
      <c r="L38" s="102">
        <v>16132.89</v>
      </c>
      <c r="M38" s="101">
        <v>3723.78</v>
      </c>
      <c r="N38" s="101">
        <v>0</v>
      </c>
      <c r="O38" s="101">
        <v>3810.75</v>
      </c>
      <c r="P38" s="101">
        <v>16413.310000000001</v>
      </c>
      <c r="Q38" s="101">
        <v>945.59</v>
      </c>
      <c r="R38" s="101">
        <v>1295.3699999999999</v>
      </c>
      <c r="S38" s="101">
        <v>396.9</v>
      </c>
      <c r="T38" s="101">
        <v>7.74</v>
      </c>
      <c r="U38" s="101">
        <v>15.01</v>
      </c>
      <c r="V38" s="101">
        <v>0</v>
      </c>
      <c r="W38" s="103">
        <f t="shared" si="11"/>
        <v>205072.46</v>
      </c>
      <c r="Y38" s="98"/>
      <c r="Z38" s="98"/>
    </row>
    <row r="39" spans="1:35" ht="16.95" customHeight="1" x14ac:dyDescent="0.3">
      <c r="A39" s="109"/>
      <c r="B39" s="110"/>
      <c r="C39" s="105" t="s">
        <v>129</v>
      </c>
      <c r="D39" s="101">
        <v>8874.8700000000008</v>
      </c>
      <c r="E39" s="101">
        <v>12342.71</v>
      </c>
      <c r="F39" s="101">
        <v>5</v>
      </c>
      <c r="G39" s="101">
        <v>0.83</v>
      </c>
      <c r="H39" s="101">
        <v>1.1200000000000001</v>
      </c>
      <c r="I39" s="101">
        <v>119.81</v>
      </c>
      <c r="J39" s="102">
        <v>4082.3700000000099</v>
      </c>
      <c r="K39" s="102">
        <v>255500.78</v>
      </c>
      <c r="L39" s="102">
        <v>35753.599999999999</v>
      </c>
      <c r="M39" s="101">
        <v>6192.25</v>
      </c>
      <c r="N39" s="101">
        <v>4</v>
      </c>
      <c r="O39" s="101">
        <v>7454.45</v>
      </c>
      <c r="P39" s="101">
        <v>21568.46</v>
      </c>
      <c r="Q39" s="101">
        <v>1476.67</v>
      </c>
      <c r="R39" s="101">
        <v>3914.86</v>
      </c>
      <c r="S39" s="101">
        <v>148.96</v>
      </c>
      <c r="T39" s="101">
        <v>11.17</v>
      </c>
      <c r="U39" s="101">
        <v>7</v>
      </c>
      <c r="V39" s="101">
        <v>0</v>
      </c>
      <c r="W39" s="103">
        <f t="shared" si="11"/>
        <v>357458.91</v>
      </c>
      <c r="Y39" s="98"/>
      <c r="Z39" s="98"/>
    </row>
    <row r="40" spans="1:35" ht="16.95" customHeight="1" x14ac:dyDescent="0.3">
      <c r="A40" s="109"/>
      <c r="B40" s="110"/>
      <c r="C40" s="105" t="s">
        <v>130</v>
      </c>
      <c r="D40" s="101">
        <v>5417.59</v>
      </c>
      <c r="E40" s="101">
        <v>7554.12</v>
      </c>
      <c r="F40" s="101">
        <v>0</v>
      </c>
      <c r="G40" s="101">
        <v>13.25</v>
      </c>
      <c r="H40" s="101">
        <v>0</v>
      </c>
      <c r="I40" s="101">
        <v>61.5</v>
      </c>
      <c r="J40" s="102">
        <v>1247.53</v>
      </c>
      <c r="K40" s="102">
        <v>127072.43</v>
      </c>
      <c r="L40" s="102">
        <v>15694.75</v>
      </c>
      <c r="M40" s="101">
        <v>4456.3999999999996</v>
      </c>
      <c r="N40" s="101">
        <v>0</v>
      </c>
      <c r="O40" s="101">
        <v>3571.36</v>
      </c>
      <c r="P40" s="101">
        <v>25929.32</v>
      </c>
      <c r="Q40" s="101">
        <v>872.84500000000003</v>
      </c>
      <c r="R40" s="101">
        <v>1849.16</v>
      </c>
      <c r="S40" s="101">
        <v>3.77</v>
      </c>
      <c r="T40" s="101">
        <v>6.75</v>
      </c>
      <c r="U40" s="101">
        <v>2.82</v>
      </c>
      <c r="V40" s="101">
        <v>0</v>
      </c>
      <c r="W40" s="103">
        <f t="shared" si="11"/>
        <v>193753.59499999997</v>
      </c>
      <c r="Y40" s="98"/>
      <c r="Z40" s="98"/>
    </row>
    <row r="41" spans="1:35" ht="16.95" customHeight="1" x14ac:dyDescent="0.3">
      <c r="A41" s="109"/>
      <c r="B41" s="110"/>
      <c r="C41" s="105" t="s">
        <v>131</v>
      </c>
      <c r="D41" s="101">
        <v>2665.75</v>
      </c>
      <c r="E41" s="101">
        <v>3450.91</v>
      </c>
      <c r="F41" s="101">
        <v>47.38</v>
      </c>
      <c r="G41" s="101">
        <v>6</v>
      </c>
      <c r="H41" s="101">
        <v>0</v>
      </c>
      <c r="I41" s="101">
        <v>118.5</v>
      </c>
      <c r="J41" s="102">
        <v>1026.3599999999999</v>
      </c>
      <c r="K41" s="102">
        <v>67441.049999999901</v>
      </c>
      <c r="L41" s="102">
        <v>7462.06</v>
      </c>
      <c r="M41" s="101">
        <v>1666.95</v>
      </c>
      <c r="N41" s="101">
        <v>0</v>
      </c>
      <c r="O41" s="101">
        <v>2014.54</v>
      </c>
      <c r="P41" s="101">
        <v>6275.86</v>
      </c>
      <c r="Q41" s="101">
        <v>623.98</v>
      </c>
      <c r="R41" s="101">
        <v>607.47</v>
      </c>
      <c r="S41" s="101">
        <v>210.5</v>
      </c>
      <c r="T41" s="101">
        <v>2.25</v>
      </c>
      <c r="U41" s="101">
        <v>0</v>
      </c>
      <c r="V41" s="101">
        <v>0</v>
      </c>
      <c r="W41" s="103">
        <f t="shared" si="11"/>
        <v>93619.559999999881</v>
      </c>
      <c r="Y41" s="98"/>
      <c r="Z41" s="98"/>
    </row>
    <row r="42" spans="1:35" s="99" customFormat="1" ht="31.95" customHeight="1" x14ac:dyDescent="0.25">
      <c r="A42" s="112" t="s">
        <v>227</v>
      </c>
      <c r="B42" s="113"/>
      <c r="C42" s="114"/>
      <c r="D42" s="95">
        <f>SUM(D43,D46,D55,D61,D68)</f>
        <v>146217.03</v>
      </c>
      <c r="E42" s="95">
        <f t="shared" ref="E42:U42" si="12">SUM(E43,E46,E55,E61,E68)</f>
        <v>176228.83000000002</v>
      </c>
      <c r="F42" s="95">
        <f t="shared" si="12"/>
        <v>23898.449999999997</v>
      </c>
      <c r="G42" s="95">
        <f t="shared" si="12"/>
        <v>199.11</v>
      </c>
      <c r="H42" s="95">
        <f t="shared" si="12"/>
        <v>39.28</v>
      </c>
      <c r="I42" s="95">
        <f t="shared" si="12"/>
        <v>6246.2199999999993</v>
      </c>
      <c r="J42" s="96">
        <f t="shared" si="12"/>
        <v>18036.829999999998</v>
      </c>
      <c r="K42" s="96">
        <f t="shared" si="12"/>
        <v>5482794.3699999982</v>
      </c>
      <c r="L42" s="96">
        <f t="shared" si="12"/>
        <v>552816.43000000005</v>
      </c>
      <c r="M42" s="95">
        <f t="shared" si="12"/>
        <v>161055.88</v>
      </c>
      <c r="N42" s="95">
        <f t="shared" si="12"/>
        <v>175.63</v>
      </c>
      <c r="O42" s="95">
        <f t="shared" si="12"/>
        <v>183208.31</v>
      </c>
      <c r="P42" s="95">
        <f t="shared" si="12"/>
        <v>218839.14999999997</v>
      </c>
      <c r="Q42" s="95">
        <f t="shared" si="12"/>
        <v>45234.324999999997</v>
      </c>
      <c r="R42" s="95">
        <f t="shared" si="12"/>
        <v>15054.99</v>
      </c>
      <c r="S42" s="95">
        <f t="shared" si="12"/>
        <v>1038.9300000000003</v>
      </c>
      <c r="T42" s="95">
        <f t="shared" si="12"/>
        <v>154.35999999999999</v>
      </c>
      <c r="U42" s="95">
        <f t="shared" si="12"/>
        <v>3064.1399999999994</v>
      </c>
      <c r="V42" s="95">
        <f>SUM(V43,V46,V55,V61,V68)</f>
        <v>0</v>
      </c>
      <c r="W42" s="97">
        <f>SUM(W43,W46,W55,W61,W68)</f>
        <v>7034302.2649999969</v>
      </c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</row>
    <row r="43" spans="1:35" ht="16.95" customHeight="1" x14ac:dyDescent="0.3">
      <c r="A43" s="93"/>
      <c r="B43" s="104" t="s">
        <v>133</v>
      </c>
      <c r="C43" s="105"/>
      <c r="D43" s="106">
        <v>13516.99</v>
      </c>
      <c r="E43" s="106">
        <v>17123.45</v>
      </c>
      <c r="F43" s="106">
        <v>2076.31</v>
      </c>
      <c r="G43" s="106">
        <v>3</v>
      </c>
      <c r="H43" s="106">
        <v>6</v>
      </c>
      <c r="I43" s="106">
        <v>293.29000000000002</v>
      </c>
      <c r="J43" s="107">
        <v>2219.5100000000002</v>
      </c>
      <c r="K43" s="107">
        <v>602849.25999999896</v>
      </c>
      <c r="L43" s="107">
        <v>66583.13</v>
      </c>
      <c r="M43" s="106">
        <v>15209.32</v>
      </c>
      <c r="N43" s="106">
        <v>64</v>
      </c>
      <c r="O43" s="106">
        <v>13183.21</v>
      </c>
      <c r="P43" s="106">
        <v>17438.57</v>
      </c>
      <c r="Q43" s="106">
        <v>1541.91</v>
      </c>
      <c r="R43" s="106">
        <v>2258.1999999999998</v>
      </c>
      <c r="S43" s="106">
        <v>106.53</v>
      </c>
      <c r="T43" s="106">
        <v>9.5299999999999994</v>
      </c>
      <c r="U43" s="106">
        <v>276.52</v>
      </c>
      <c r="V43" s="106">
        <f t="shared" ref="V43:W43" si="13">SUM(V44)</f>
        <v>0</v>
      </c>
      <c r="W43" s="108">
        <f t="shared" si="13"/>
        <v>754758.72999999893</v>
      </c>
      <c r="Y43" s="98"/>
      <c r="Z43" s="98"/>
    </row>
    <row r="44" spans="1:35" ht="16.95" customHeight="1" x14ac:dyDescent="0.3">
      <c r="A44" s="109"/>
      <c r="B44" s="110"/>
      <c r="C44" s="105" t="s">
        <v>134</v>
      </c>
      <c r="D44" s="101">
        <v>13516.99</v>
      </c>
      <c r="E44" s="101">
        <v>17123.45</v>
      </c>
      <c r="F44" s="101">
        <v>2076.31</v>
      </c>
      <c r="G44" s="101">
        <v>3</v>
      </c>
      <c r="H44" s="101">
        <v>6</v>
      </c>
      <c r="I44" s="101">
        <v>293.29000000000002</v>
      </c>
      <c r="J44" s="102">
        <v>2219.5100000000002</v>
      </c>
      <c r="K44" s="102">
        <v>602849.25999999896</v>
      </c>
      <c r="L44" s="102">
        <v>66583.13</v>
      </c>
      <c r="M44" s="101">
        <v>15209.32</v>
      </c>
      <c r="N44" s="101">
        <v>64</v>
      </c>
      <c r="O44" s="101">
        <v>13183.21</v>
      </c>
      <c r="P44" s="101">
        <v>17438.57</v>
      </c>
      <c r="Q44" s="101">
        <v>1541.91</v>
      </c>
      <c r="R44" s="101">
        <v>2258.1999999999998</v>
      </c>
      <c r="S44" s="101">
        <v>106.53</v>
      </c>
      <c r="T44" s="101">
        <v>9.5299999999999994</v>
      </c>
      <c r="U44" s="101">
        <v>276.52</v>
      </c>
      <c r="V44" s="101">
        <v>0</v>
      </c>
      <c r="W44" s="103">
        <f>SUM(D44:V44)</f>
        <v>754758.72999999893</v>
      </c>
      <c r="Y44" s="98"/>
      <c r="Z44" s="98"/>
    </row>
    <row r="45" spans="1:35" ht="5.25" customHeight="1" x14ac:dyDescent="0.3">
      <c r="A45" s="109"/>
      <c r="B45" s="110"/>
      <c r="C45" s="105"/>
      <c r="D45" s="101"/>
      <c r="E45" s="101"/>
      <c r="F45" s="101"/>
      <c r="G45" s="101"/>
      <c r="H45" s="101"/>
      <c r="I45" s="101"/>
      <c r="J45" s="102"/>
      <c r="K45" s="102"/>
      <c r="L45" s="102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3">
        <v>0</v>
      </c>
      <c r="Y45" s="98"/>
      <c r="Z45" s="98"/>
    </row>
    <row r="46" spans="1:35" ht="16.95" customHeight="1" x14ac:dyDescent="0.3">
      <c r="A46" s="93"/>
      <c r="B46" s="104" t="s">
        <v>135</v>
      </c>
      <c r="C46" s="105"/>
      <c r="D46" s="106">
        <f>SUM(D47:D53)</f>
        <v>57696.640000000007</v>
      </c>
      <c r="E46" s="106">
        <f t="shared" ref="E46:U46" si="14">SUM(E47:E53)</f>
        <v>65712.88</v>
      </c>
      <c r="F46" s="106">
        <f t="shared" si="14"/>
        <v>10530.809999999998</v>
      </c>
      <c r="G46" s="106">
        <f t="shared" si="14"/>
        <v>107.5</v>
      </c>
      <c r="H46" s="106">
        <f t="shared" si="14"/>
        <v>20.53</v>
      </c>
      <c r="I46" s="106">
        <f t="shared" si="14"/>
        <v>2663.2999999999997</v>
      </c>
      <c r="J46" s="107">
        <f t="shared" si="14"/>
        <v>6950.8399999999992</v>
      </c>
      <c r="K46" s="107">
        <f t="shared" si="14"/>
        <v>2241902.2399999993</v>
      </c>
      <c r="L46" s="107">
        <f t="shared" si="14"/>
        <v>197454.48000000004</v>
      </c>
      <c r="M46" s="106">
        <f t="shared" si="14"/>
        <v>61379.929999999993</v>
      </c>
      <c r="N46" s="106">
        <f t="shared" si="14"/>
        <v>78.5</v>
      </c>
      <c r="O46" s="106">
        <f t="shared" si="14"/>
        <v>62635.3</v>
      </c>
      <c r="P46" s="106">
        <f t="shared" si="14"/>
        <v>112072.37999999998</v>
      </c>
      <c r="Q46" s="106">
        <f t="shared" si="14"/>
        <v>14651.834999999999</v>
      </c>
      <c r="R46" s="106">
        <f t="shared" si="14"/>
        <v>5194.4500000000007</v>
      </c>
      <c r="S46" s="106">
        <f t="shared" si="14"/>
        <v>399.28000000000003</v>
      </c>
      <c r="T46" s="106">
        <f t="shared" si="14"/>
        <v>78.5</v>
      </c>
      <c r="U46" s="106">
        <f t="shared" si="14"/>
        <v>1525.74</v>
      </c>
      <c r="V46" s="106">
        <f>SUM(V47:V53)</f>
        <v>0</v>
      </c>
      <c r="W46" s="108">
        <f>SUM(W47:W53)</f>
        <v>2841055.1349999993</v>
      </c>
      <c r="Y46" s="98"/>
      <c r="Z46" s="98"/>
    </row>
    <row r="47" spans="1:35" ht="16.95" customHeight="1" x14ac:dyDescent="0.3">
      <c r="A47" s="109"/>
      <c r="B47" s="110"/>
      <c r="C47" s="105" t="s">
        <v>136</v>
      </c>
      <c r="D47" s="101">
        <v>5486.56</v>
      </c>
      <c r="E47" s="101">
        <v>6590.99</v>
      </c>
      <c r="F47" s="101">
        <v>724.62</v>
      </c>
      <c r="G47" s="101">
        <v>6.5</v>
      </c>
      <c r="H47" s="101">
        <v>0</v>
      </c>
      <c r="I47" s="101">
        <v>51.28</v>
      </c>
      <c r="J47" s="102">
        <v>662.91</v>
      </c>
      <c r="K47" s="102">
        <v>183373.65</v>
      </c>
      <c r="L47" s="102">
        <v>16264.26</v>
      </c>
      <c r="M47" s="101">
        <v>5053.08</v>
      </c>
      <c r="N47" s="101">
        <v>11.5</v>
      </c>
      <c r="O47" s="101">
        <v>3271.42</v>
      </c>
      <c r="P47" s="101">
        <v>5818.13</v>
      </c>
      <c r="Q47" s="101">
        <v>839.95500000000004</v>
      </c>
      <c r="R47" s="101">
        <v>540.27</v>
      </c>
      <c r="S47" s="101">
        <v>10.01</v>
      </c>
      <c r="T47" s="101">
        <v>5</v>
      </c>
      <c r="U47" s="101">
        <v>13</v>
      </c>
      <c r="V47" s="101">
        <v>0</v>
      </c>
      <c r="W47" s="103">
        <f t="shared" ref="W47:W53" si="15">SUM(D47:V47)</f>
        <v>228723.13500000001</v>
      </c>
      <c r="Y47" s="98"/>
      <c r="Z47" s="98"/>
    </row>
    <row r="48" spans="1:35" ht="16.95" customHeight="1" x14ac:dyDescent="0.3">
      <c r="A48" s="109"/>
      <c r="B48" s="110"/>
      <c r="C48" s="105" t="s">
        <v>137</v>
      </c>
      <c r="D48" s="101">
        <v>17626.41</v>
      </c>
      <c r="E48" s="101">
        <v>19313.82</v>
      </c>
      <c r="F48" s="101">
        <v>2937.47</v>
      </c>
      <c r="G48" s="101">
        <v>29</v>
      </c>
      <c r="H48" s="101">
        <v>9</v>
      </c>
      <c r="I48" s="101">
        <v>1071.73</v>
      </c>
      <c r="J48" s="102">
        <v>2207.6799999999998</v>
      </c>
      <c r="K48" s="102">
        <v>712257.64999999898</v>
      </c>
      <c r="L48" s="102">
        <v>59684.04</v>
      </c>
      <c r="M48" s="101">
        <v>20780.259999999998</v>
      </c>
      <c r="N48" s="101">
        <v>66</v>
      </c>
      <c r="O48" s="101">
        <v>22304.65</v>
      </c>
      <c r="P48" s="101">
        <v>41609.160000000003</v>
      </c>
      <c r="Q48" s="101">
        <v>4311.9799999999996</v>
      </c>
      <c r="R48" s="101">
        <v>1495.45</v>
      </c>
      <c r="S48" s="101">
        <v>216.13</v>
      </c>
      <c r="T48" s="101">
        <v>66</v>
      </c>
      <c r="U48" s="101">
        <v>724.83</v>
      </c>
      <c r="V48" s="101">
        <v>0</v>
      </c>
      <c r="W48" s="103">
        <f t="shared" si="15"/>
        <v>906711.25999999896</v>
      </c>
      <c r="Y48" s="98"/>
      <c r="Z48" s="98"/>
    </row>
    <row r="49" spans="1:26" ht="16.95" customHeight="1" x14ac:dyDescent="0.3">
      <c r="A49" s="109"/>
      <c r="B49" s="110"/>
      <c r="C49" s="105" t="s">
        <v>138</v>
      </c>
      <c r="D49" s="101">
        <v>9846.83</v>
      </c>
      <c r="E49" s="101">
        <v>10740.28</v>
      </c>
      <c r="F49" s="101">
        <v>1999.94</v>
      </c>
      <c r="G49" s="101">
        <v>23</v>
      </c>
      <c r="H49" s="101">
        <v>0</v>
      </c>
      <c r="I49" s="101">
        <v>586.91999999999996</v>
      </c>
      <c r="J49" s="102">
        <v>1216.29</v>
      </c>
      <c r="K49" s="102">
        <v>447260.2</v>
      </c>
      <c r="L49" s="102">
        <v>35553.65</v>
      </c>
      <c r="M49" s="101">
        <v>8389.9599999999991</v>
      </c>
      <c r="N49" s="101">
        <v>0</v>
      </c>
      <c r="O49" s="101">
        <v>9840.99</v>
      </c>
      <c r="P49" s="101">
        <v>11824.05</v>
      </c>
      <c r="Q49" s="101">
        <v>2109.81</v>
      </c>
      <c r="R49" s="101">
        <v>811.72</v>
      </c>
      <c r="S49" s="101">
        <v>59.85</v>
      </c>
      <c r="T49" s="101">
        <v>2</v>
      </c>
      <c r="U49" s="101">
        <v>397.15</v>
      </c>
      <c r="V49" s="101">
        <v>0</v>
      </c>
      <c r="W49" s="103">
        <f t="shared" si="15"/>
        <v>540662.64000000013</v>
      </c>
      <c r="Y49" s="98"/>
      <c r="Z49" s="98"/>
    </row>
    <row r="50" spans="1:26" ht="16.95" customHeight="1" x14ac:dyDescent="0.3">
      <c r="A50" s="109"/>
      <c r="B50" s="110"/>
      <c r="C50" s="105" t="s">
        <v>228</v>
      </c>
      <c r="D50" s="101">
        <v>12869.69</v>
      </c>
      <c r="E50" s="101">
        <v>15816.32</v>
      </c>
      <c r="F50" s="101">
        <v>1407.58</v>
      </c>
      <c r="G50" s="101">
        <v>1</v>
      </c>
      <c r="H50" s="101">
        <v>0.53</v>
      </c>
      <c r="I50" s="101">
        <v>563.14</v>
      </c>
      <c r="J50" s="102">
        <v>1566.78</v>
      </c>
      <c r="K50" s="102">
        <v>389346.25</v>
      </c>
      <c r="L50" s="102">
        <v>44039.34</v>
      </c>
      <c r="M50" s="101">
        <v>11343.7</v>
      </c>
      <c r="N50" s="101">
        <v>1</v>
      </c>
      <c r="O50" s="101">
        <v>8520.59</v>
      </c>
      <c r="P50" s="101">
        <v>28966.18</v>
      </c>
      <c r="Q50" s="101">
        <v>2462.6</v>
      </c>
      <c r="R50" s="101">
        <v>1355.07</v>
      </c>
      <c r="S50" s="101">
        <v>62.56</v>
      </c>
      <c r="T50" s="101">
        <v>3</v>
      </c>
      <c r="U50" s="101">
        <v>212.71</v>
      </c>
      <c r="V50" s="101">
        <v>0</v>
      </c>
      <c r="W50" s="103">
        <f t="shared" si="15"/>
        <v>518538.04000000004</v>
      </c>
      <c r="Y50" s="98"/>
      <c r="Z50" s="98"/>
    </row>
    <row r="51" spans="1:26" ht="16.95" customHeight="1" x14ac:dyDescent="0.3">
      <c r="A51" s="109"/>
      <c r="B51" s="110"/>
      <c r="C51" s="105" t="s">
        <v>140</v>
      </c>
      <c r="D51" s="101">
        <v>4364.55</v>
      </c>
      <c r="E51" s="101">
        <v>4727.7299999999996</v>
      </c>
      <c r="F51" s="101">
        <v>2047.18</v>
      </c>
      <c r="G51" s="101">
        <v>3</v>
      </c>
      <c r="H51" s="101">
        <v>0</v>
      </c>
      <c r="I51" s="101">
        <v>49.75</v>
      </c>
      <c r="J51" s="102">
        <v>296.5</v>
      </c>
      <c r="K51" s="102">
        <v>150980.57999999999</v>
      </c>
      <c r="L51" s="102">
        <v>12612.85</v>
      </c>
      <c r="M51" s="101">
        <v>5667.7</v>
      </c>
      <c r="N51" s="101">
        <v>0</v>
      </c>
      <c r="O51" s="101">
        <v>4840.2700000000004</v>
      </c>
      <c r="P51" s="101">
        <v>10112.209999999999</v>
      </c>
      <c r="Q51" s="101">
        <v>988.87</v>
      </c>
      <c r="R51" s="101">
        <v>254.97</v>
      </c>
      <c r="S51" s="101">
        <v>0</v>
      </c>
      <c r="T51" s="101">
        <v>1.5</v>
      </c>
      <c r="U51" s="101">
        <v>26</v>
      </c>
      <c r="V51" s="101">
        <v>0</v>
      </c>
      <c r="W51" s="103">
        <f t="shared" si="15"/>
        <v>196973.65999999997</v>
      </c>
      <c r="Y51" s="98"/>
      <c r="Z51" s="98"/>
    </row>
    <row r="52" spans="1:26" ht="16.95" customHeight="1" x14ac:dyDescent="0.3">
      <c r="A52" s="109"/>
      <c r="B52" s="110"/>
      <c r="C52" s="105" t="s">
        <v>141</v>
      </c>
      <c r="D52" s="101">
        <v>2865.77</v>
      </c>
      <c r="E52" s="101">
        <v>3241.08</v>
      </c>
      <c r="F52" s="101">
        <v>172.81</v>
      </c>
      <c r="G52" s="101">
        <v>0</v>
      </c>
      <c r="H52" s="101">
        <v>0</v>
      </c>
      <c r="I52" s="101">
        <v>171.67</v>
      </c>
      <c r="J52" s="102">
        <v>512.74</v>
      </c>
      <c r="K52" s="102">
        <v>121426.02</v>
      </c>
      <c r="L52" s="102">
        <v>11086.95</v>
      </c>
      <c r="M52" s="101">
        <v>3824.53</v>
      </c>
      <c r="N52" s="101">
        <v>0</v>
      </c>
      <c r="O52" s="101">
        <v>4326.16</v>
      </c>
      <c r="P52" s="101">
        <v>4685.45</v>
      </c>
      <c r="Q52" s="101">
        <v>1364.67</v>
      </c>
      <c r="R52" s="101">
        <v>256.83</v>
      </c>
      <c r="S52" s="101">
        <v>50.73</v>
      </c>
      <c r="T52" s="101">
        <v>1</v>
      </c>
      <c r="U52" s="101">
        <v>85.24</v>
      </c>
      <c r="V52" s="101">
        <v>0</v>
      </c>
      <c r="W52" s="103">
        <f t="shared" si="15"/>
        <v>154071.65000000002</v>
      </c>
      <c r="Y52" s="98"/>
      <c r="Z52" s="98"/>
    </row>
    <row r="53" spans="1:26" ht="16.95" customHeight="1" x14ac:dyDescent="0.3">
      <c r="A53" s="109"/>
      <c r="B53" s="110"/>
      <c r="C53" s="105" t="s">
        <v>229</v>
      </c>
      <c r="D53" s="101">
        <v>4636.83</v>
      </c>
      <c r="E53" s="101">
        <v>5282.66</v>
      </c>
      <c r="F53" s="101">
        <v>1241.21</v>
      </c>
      <c r="G53" s="101">
        <v>45</v>
      </c>
      <c r="H53" s="101">
        <v>11</v>
      </c>
      <c r="I53" s="101">
        <v>168.81</v>
      </c>
      <c r="J53" s="102">
        <v>487.94</v>
      </c>
      <c r="K53" s="102">
        <v>237257.89</v>
      </c>
      <c r="L53" s="102">
        <v>18213.39</v>
      </c>
      <c r="M53" s="101">
        <v>6320.7</v>
      </c>
      <c r="N53" s="101">
        <v>0</v>
      </c>
      <c r="O53" s="101">
        <v>9531.2199999999993</v>
      </c>
      <c r="P53" s="101">
        <v>9057.2000000000007</v>
      </c>
      <c r="Q53" s="101">
        <v>2573.9499999999998</v>
      </c>
      <c r="R53" s="101">
        <v>480.14</v>
      </c>
      <c r="S53" s="101">
        <v>0</v>
      </c>
      <c r="T53" s="101">
        <v>0</v>
      </c>
      <c r="U53" s="101">
        <v>66.81</v>
      </c>
      <c r="V53" s="101">
        <v>0</v>
      </c>
      <c r="W53" s="103">
        <f t="shared" si="15"/>
        <v>295374.75000000006</v>
      </c>
      <c r="Y53" s="98"/>
      <c r="Z53" s="98"/>
    </row>
    <row r="54" spans="1:26" ht="6" customHeight="1" x14ac:dyDescent="0.3">
      <c r="A54" s="109"/>
      <c r="B54" s="110"/>
      <c r="C54" s="105"/>
      <c r="D54" s="101"/>
      <c r="E54" s="101"/>
      <c r="F54" s="101"/>
      <c r="G54" s="101"/>
      <c r="H54" s="101"/>
      <c r="I54" s="101"/>
      <c r="J54" s="102"/>
      <c r="K54" s="102"/>
      <c r="L54" s="102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3">
        <v>0</v>
      </c>
      <c r="Y54" s="98"/>
      <c r="Z54" s="98"/>
    </row>
    <row r="55" spans="1:26" ht="16.95" customHeight="1" x14ac:dyDescent="0.3">
      <c r="A55" s="93"/>
      <c r="B55" s="104" t="s">
        <v>143</v>
      </c>
      <c r="C55" s="105"/>
      <c r="D55" s="106">
        <v>46347.78</v>
      </c>
      <c r="E55" s="106">
        <v>56389.740000000005</v>
      </c>
      <c r="F55" s="106">
        <v>6892.61</v>
      </c>
      <c r="G55" s="106">
        <v>40.36</v>
      </c>
      <c r="H55" s="106">
        <v>8.75</v>
      </c>
      <c r="I55" s="106">
        <v>1493.4299999999998</v>
      </c>
      <c r="J55" s="107">
        <v>5078.03</v>
      </c>
      <c r="K55" s="107">
        <v>1620776.3100000008</v>
      </c>
      <c r="L55" s="107">
        <v>167516.12</v>
      </c>
      <c r="M55" s="106">
        <v>53754.419999999991</v>
      </c>
      <c r="N55" s="106">
        <v>33.130000000000003</v>
      </c>
      <c r="O55" s="106">
        <v>76580.42</v>
      </c>
      <c r="P55" s="106">
        <v>59705.64</v>
      </c>
      <c r="Q55" s="106">
        <v>15427.11</v>
      </c>
      <c r="R55" s="106">
        <v>5076.6099999999997</v>
      </c>
      <c r="S55" s="106">
        <v>148.57</v>
      </c>
      <c r="T55" s="106">
        <v>22.91</v>
      </c>
      <c r="U55" s="106">
        <v>720.81</v>
      </c>
      <c r="V55" s="106">
        <f t="shared" ref="V55:W55" si="16">SUM(V56,V57,V58,V59)</f>
        <v>0</v>
      </c>
      <c r="W55" s="108">
        <f t="shared" si="16"/>
        <v>2116012.7500000005</v>
      </c>
      <c r="Y55" s="98"/>
      <c r="Z55" s="98"/>
    </row>
    <row r="56" spans="1:26" ht="16.95" customHeight="1" x14ac:dyDescent="0.3">
      <c r="A56" s="109"/>
      <c r="B56" s="110"/>
      <c r="C56" s="105" t="s">
        <v>144</v>
      </c>
      <c r="D56" s="101">
        <v>4350</v>
      </c>
      <c r="E56" s="101">
        <v>5714.96</v>
      </c>
      <c r="F56" s="101">
        <v>559.53</v>
      </c>
      <c r="G56" s="101">
        <v>5</v>
      </c>
      <c r="H56" s="101">
        <v>0</v>
      </c>
      <c r="I56" s="101">
        <v>186.3</v>
      </c>
      <c r="J56" s="102">
        <v>423.81</v>
      </c>
      <c r="K56" s="102">
        <v>137560</v>
      </c>
      <c r="L56" s="102">
        <v>13822.92</v>
      </c>
      <c r="M56" s="101">
        <v>4414.59</v>
      </c>
      <c r="N56" s="101">
        <v>0</v>
      </c>
      <c r="O56" s="101">
        <v>5645.82</v>
      </c>
      <c r="P56" s="101">
        <v>4002.24</v>
      </c>
      <c r="Q56" s="101">
        <v>1721.28</v>
      </c>
      <c r="R56" s="101">
        <v>272.7</v>
      </c>
      <c r="S56" s="101">
        <v>0</v>
      </c>
      <c r="T56" s="101">
        <v>1.5</v>
      </c>
      <c r="U56" s="101">
        <v>43.24</v>
      </c>
      <c r="V56" s="101">
        <v>0</v>
      </c>
      <c r="W56" s="103">
        <f t="shared" ref="W56:W59" si="17">SUM(D56:V56)</f>
        <v>178723.89</v>
      </c>
      <c r="Y56" s="98"/>
      <c r="Z56" s="98"/>
    </row>
    <row r="57" spans="1:26" ht="16.95" customHeight="1" x14ac:dyDescent="0.3">
      <c r="A57" s="109"/>
      <c r="B57" s="110"/>
      <c r="C57" s="105" t="s">
        <v>143</v>
      </c>
      <c r="D57" s="101">
        <v>27103.05</v>
      </c>
      <c r="E57" s="101">
        <v>32695.4</v>
      </c>
      <c r="F57" s="101">
        <v>5419.65</v>
      </c>
      <c r="G57" s="101">
        <v>30.11</v>
      </c>
      <c r="H57" s="101">
        <v>8.75</v>
      </c>
      <c r="I57" s="101">
        <v>884.01</v>
      </c>
      <c r="J57" s="102">
        <v>3143.71</v>
      </c>
      <c r="K57" s="102">
        <v>1035061.96</v>
      </c>
      <c r="L57" s="102">
        <v>101664.55</v>
      </c>
      <c r="M57" s="101">
        <v>33981.919999999998</v>
      </c>
      <c r="N57" s="101">
        <v>15.63</v>
      </c>
      <c r="O57" s="101">
        <v>52365.52</v>
      </c>
      <c r="P57" s="101">
        <v>33749.22</v>
      </c>
      <c r="Q57" s="101">
        <v>7762.1949999999997</v>
      </c>
      <c r="R57" s="101">
        <v>3298.05</v>
      </c>
      <c r="S57" s="101">
        <v>69.510000000000005</v>
      </c>
      <c r="T57" s="101">
        <v>19.41</v>
      </c>
      <c r="U57" s="101">
        <v>613.91999999999996</v>
      </c>
      <c r="V57" s="101">
        <v>0</v>
      </c>
      <c r="W57" s="103">
        <f t="shared" si="17"/>
        <v>1337886.5649999997</v>
      </c>
      <c r="Y57" s="98"/>
      <c r="Z57" s="98"/>
    </row>
    <row r="58" spans="1:26" ht="16.95" customHeight="1" x14ac:dyDescent="0.3">
      <c r="A58" s="109"/>
      <c r="B58" s="110"/>
      <c r="C58" s="105" t="s">
        <v>145</v>
      </c>
      <c r="D58" s="101">
        <v>11600.45</v>
      </c>
      <c r="E58" s="101">
        <v>13780.51</v>
      </c>
      <c r="F58" s="101">
        <v>682.37</v>
      </c>
      <c r="G58" s="101">
        <v>5.25</v>
      </c>
      <c r="H58" s="101">
        <v>0</v>
      </c>
      <c r="I58" s="101">
        <v>386.62</v>
      </c>
      <c r="J58" s="102">
        <v>1121.68</v>
      </c>
      <c r="K58" s="102">
        <v>343508.46000000101</v>
      </c>
      <c r="L58" s="102">
        <v>43546.38</v>
      </c>
      <c r="M58" s="101">
        <v>12459.67</v>
      </c>
      <c r="N58" s="101">
        <v>17.5</v>
      </c>
      <c r="O58" s="101">
        <v>15235.41</v>
      </c>
      <c r="P58" s="101">
        <v>16314.86</v>
      </c>
      <c r="Q58" s="101">
        <v>4522.7550000000001</v>
      </c>
      <c r="R58" s="101">
        <v>1217.7</v>
      </c>
      <c r="S58" s="101">
        <v>58.36</v>
      </c>
      <c r="T58" s="101">
        <v>2</v>
      </c>
      <c r="U58" s="101">
        <v>45.86</v>
      </c>
      <c r="V58" s="101">
        <v>0</v>
      </c>
      <c r="W58" s="103">
        <f t="shared" si="17"/>
        <v>464505.83500000095</v>
      </c>
      <c r="Y58" s="98"/>
      <c r="Z58" s="98"/>
    </row>
    <row r="59" spans="1:26" ht="16.95" customHeight="1" x14ac:dyDescent="0.3">
      <c r="A59" s="109"/>
      <c r="B59" s="110"/>
      <c r="C59" s="105" t="s">
        <v>146</v>
      </c>
      <c r="D59" s="101">
        <v>3294.28</v>
      </c>
      <c r="E59" s="101">
        <v>4198.87</v>
      </c>
      <c r="F59" s="101">
        <v>231.06</v>
      </c>
      <c r="G59" s="101">
        <v>0</v>
      </c>
      <c r="H59" s="101">
        <v>0</v>
      </c>
      <c r="I59" s="101">
        <v>36.5</v>
      </c>
      <c r="J59" s="102">
        <v>388.83</v>
      </c>
      <c r="K59" s="102">
        <v>104645.89</v>
      </c>
      <c r="L59" s="102">
        <v>8482.27</v>
      </c>
      <c r="M59" s="101">
        <v>2898.24</v>
      </c>
      <c r="N59" s="101">
        <v>0</v>
      </c>
      <c r="O59" s="101">
        <v>3333.67</v>
      </c>
      <c r="P59" s="101">
        <v>5639.32</v>
      </c>
      <c r="Q59" s="101">
        <v>1420.88</v>
      </c>
      <c r="R59" s="101">
        <v>288.16000000000003</v>
      </c>
      <c r="S59" s="101">
        <v>20.7</v>
      </c>
      <c r="T59" s="101">
        <v>0</v>
      </c>
      <c r="U59" s="101">
        <v>17.79</v>
      </c>
      <c r="V59" s="101">
        <v>0</v>
      </c>
      <c r="W59" s="103">
        <f t="shared" si="17"/>
        <v>134896.46000000002</v>
      </c>
      <c r="Y59" s="98"/>
      <c r="Z59" s="98"/>
    </row>
    <row r="60" spans="1:26" ht="5.25" customHeight="1" x14ac:dyDescent="0.3">
      <c r="A60" s="109"/>
      <c r="B60" s="110"/>
      <c r="C60" s="105"/>
      <c r="D60" s="101"/>
      <c r="E60" s="101"/>
      <c r="F60" s="101"/>
      <c r="G60" s="101"/>
      <c r="H60" s="101"/>
      <c r="I60" s="101"/>
      <c r="J60" s="102"/>
      <c r="K60" s="102"/>
      <c r="L60" s="102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3">
        <v>0</v>
      </c>
      <c r="Y60" s="98"/>
      <c r="Z60" s="98"/>
    </row>
    <row r="61" spans="1:26" ht="16.95" customHeight="1" x14ac:dyDescent="0.3">
      <c r="A61" s="93"/>
      <c r="B61" s="104" t="s">
        <v>147</v>
      </c>
      <c r="C61" s="105"/>
      <c r="D61" s="106">
        <v>11569.24</v>
      </c>
      <c r="E61" s="106">
        <v>15044.32</v>
      </c>
      <c r="F61" s="106">
        <v>1187.5500000000002</v>
      </c>
      <c r="G61" s="106">
        <v>7</v>
      </c>
      <c r="H61" s="106">
        <v>0</v>
      </c>
      <c r="I61" s="106">
        <v>691.59</v>
      </c>
      <c r="J61" s="107">
        <v>1431.47</v>
      </c>
      <c r="K61" s="107">
        <v>339704.9</v>
      </c>
      <c r="L61" s="107">
        <v>42909.42</v>
      </c>
      <c r="M61" s="106">
        <v>10355.1</v>
      </c>
      <c r="N61" s="106">
        <v>0</v>
      </c>
      <c r="O61" s="106">
        <v>10264.74</v>
      </c>
      <c r="P61" s="106">
        <v>12810.55</v>
      </c>
      <c r="Q61" s="106">
        <v>7277.3099999999995</v>
      </c>
      <c r="R61" s="106">
        <v>557.01</v>
      </c>
      <c r="S61" s="106">
        <v>123.7</v>
      </c>
      <c r="T61" s="106">
        <v>31</v>
      </c>
      <c r="U61" s="106">
        <v>219.79</v>
      </c>
      <c r="V61" s="106">
        <f t="shared" ref="V61:W61" si="18">SUM(V62:V66)</f>
        <v>0</v>
      </c>
      <c r="W61" s="108">
        <f t="shared" si="18"/>
        <v>454184.68999999994</v>
      </c>
      <c r="Y61" s="98"/>
      <c r="Z61" s="98"/>
    </row>
    <row r="62" spans="1:26" ht="16.95" customHeight="1" x14ac:dyDescent="0.3">
      <c r="A62" s="109"/>
      <c r="B62" s="110"/>
      <c r="C62" s="105" t="s">
        <v>148</v>
      </c>
      <c r="D62" s="101">
        <v>2725.61</v>
      </c>
      <c r="E62" s="101">
        <v>3052.32</v>
      </c>
      <c r="F62" s="101">
        <v>692.15</v>
      </c>
      <c r="G62" s="101">
        <v>5</v>
      </c>
      <c r="H62" s="101">
        <v>0</v>
      </c>
      <c r="I62" s="101">
        <v>227.64</v>
      </c>
      <c r="J62" s="102">
        <v>334.87</v>
      </c>
      <c r="K62" s="102">
        <v>70358.17</v>
      </c>
      <c r="L62" s="102">
        <v>8077.95</v>
      </c>
      <c r="M62" s="101">
        <v>1483.87</v>
      </c>
      <c r="N62" s="101">
        <v>0</v>
      </c>
      <c r="O62" s="101">
        <v>1226.06</v>
      </c>
      <c r="P62" s="101">
        <v>2284.87</v>
      </c>
      <c r="Q62" s="101">
        <v>521.37</v>
      </c>
      <c r="R62" s="101">
        <v>65.61</v>
      </c>
      <c r="S62" s="101">
        <v>13.82</v>
      </c>
      <c r="T62" s="101">
        <v>1</v>
      </c>
      <c r="U62" s="101">
        <v>70.87</v>
      </c>
      <c r="V62" s="101">
        <v>0</v>
      </c>
      <c r="W62" s="103">
        <f t="shared" ref="W62:W66" si="19">SUM(D62:V62)</f>
        <v>91141.179999999978</v>
      </c>
      <c r="Y62" s="98"/>
      <c r="Z62" s="98"/>
    </row>
    <row r="63" spans="1:26" ht="16.95" customHeight="1" x14ac:dyDescent="0.3">
      <c r="A63" s="109"/>
      <c r="B63" s="110"/>
      <c r="C63" s="105" t="s">
        <v>149</v>
      </c>
      <c r="D63" s="101">
        <v>1680.59</v>
      </c>
      <c r="E63" s="101">
        <v>2493.88</v>
      </c>
      <c r="F63" s="101">
        <v>35.92</v>
      </c>
      <c r="G63" s="101">
        <v>1</v>
      </c>
      <c r="H63" s="101">
        <v>0</v>
      </c>
      <c r="I63" s="101">
        <v>62</v>
      </c>
      <c r="J63" s="102">
        <v>127.76</v>
      </c>
      <c r="K63" s="102">
        <v>49339.16</v>
      </c>
      <c r="L63" s="102">
        <v>6939.33</v>
      </c>
      <c r="M63" s="101">
        <v>972.63</v>
      </c>
      <c r="N63" s="101">
        <v>0</v>
      </c>
      <c r="O63" s="101">
        <v>1935.08</v>
      </c>
      <c r="P63" s="101">
        <v>3490.35</v>
      </c>
      <c r="Q63" s="101">
        <v>1648.79</v>
      </c>
      <c r="R63" s="101">
        <v>51.34</v>
      </c>
      <c r="S63" s="101">
        <v>31.82</v>
      </c>
      <c r="T63" s="101">
        <v>2</v>
      </c>
      <c r="U63" s="101">
        <v>0</v>
      </c>
      <c r="V63" s="101">
        <v>0</v>
      </c>
      <c r="W63" s="103">
        <f t="shared" si="19"/>
        <v>68811.650000000009</v>
      </c>
      <c r="Y63" s="98"/>
      <c r="Z63" s="98"/>
    </row>
    <row r="64" spans="1:26" ht="16.95" customHeight="1" x14ac:dyDescent="0.3">
      <c r="A64" s="109"/>
      <c r="B64" s="110"/>
      <c r="C64" s="105" t="s">
        <v>150</v>
      </c>
      <c r="D64" s="101">
        <v>2465.27</v>
      </c>
      <c r="E64" s="101">
        <v>3385.66</v>
      </c>
      <c r="F64" s="101">
        <v>222.98</v>
      </c>
      <c r="G64" s="101">
        <v>0</v>
      </c>
      <c r="H64" s="101">
        <v>0</v>
      </c>
      <c r="I64" s="101">
        <v>172.32</v>
      </c>
      <c r="J64" s="102">
        <v>421.91</v>
      </c>
      <c r="K64" s="102">
        <v>77487.199999999997</v>
      </c>
      <c r="L64" s="102">
        <v>10802</v>
      </c>
      <c r="M64" s="101">
        <v>2833.69</v>
      </c>
      <c r="N64" s="101">
        <v>0</v>
      </c>
      <c r="O64" s="101">
        <v>2277.39</v>
      </c>
      <c r="P64" s="101">
        <v>1751.47</v>
      </c>
      <c r="Q64" s="101">
        <v>1733.98</v>
      </c>
      <c r="R64" s="101">
        <v>208.12</v>
      </c>
      <c r="S64" s="101">
        <v>68.87</v>
      </c>
      <c r="T64" s="101">
        <v>0</v>
      </c>
      <c r="U64" s="101">
        <v>65.89</v>
      </c>
      <c r="V64" s="101">
        <v>0</v>
      </c>
      <c r="W64" s="103">
        <f t="shared" si="19"/>
        <v>103896.74999999999</v>
      </c>
      <c r="Y64" s="98"/>
      <c r="Z64" s="98"/>
    </row>
    <row r="65" spans="1:35" ht="16.95" customHeight="1" x14ac:dyDescent="0.3">
      <c r="A65" s="109"/>
      <c r="B65" s="110"/>
      <c r="C65" s="105" t="s">
        <v>151</v>
      </c>
      <c r="D65" s="101">
        <v>2924.3</v>
      </c>
      <c r="E65" s="101">
        <v>3888.32</v>
      </c>
      <c r="F65" s="101">
        <v>168.87</v>
      </c>
      <c r="G65" s="101">
        <v>1</v>
      </c>
      <c r="H65" s="101">
        <v>0</v>
      </c>
      <c r="I65" s="101">
        <v>217.05</v>
      </c>
      <c r="J65" s="102">
        <v>370.18</v>
      </c>
      <c r="K65" s="102">
        <v>90979.99</v>
      </c>
      <c r="L65" s="102">
        <v>12067.57</v>
      </c>
      <c r="M65" s="101">
        <v>3169.77</v>
      </c>
      <c r="N65" s="101">
        <v>0</v>
      </c>
      <c r="O65" s="101">
        <v>3342.95</v>
      </c>
      <c r="P65" s="101">
        <v>4644.93</v>
      </c>
      <c r="Q65" s="101">
        <v>2381.61</v>
      </c>
      <c r="R65" s="101">
        <v>163.29</v>
      </c>
      <c r="S65" s="101">
        <v>9.19</v>
      </c>
      <c r="T65" s="101">
        <v>28</v>
      </c>
      <c r="U65" s="101">
        <v>69.19</v>
      </c>
      <c r="V65" s="101">
        <v>0</v>
      </c>
      <c r="W65" s="103">
        <f t="shared" si="19"/>
        <v>124426.20999999999</v>
      </c>
      <c r="Y65" s="98"/>
      <c r="Z65" s="98"/>
    </row>
    <row r="66" spans="1:35" ht="16.95" customHeight="1" x14ac:dyDescent="0.3">
      <c r="A66" s="109"/>
      <c r="B66" s="110"/>
      <c r="C66" s="105" t="s">
        <v>152</v>
      </c>
      <c r="D66" s="101">
        <v>1773.47</v>
      </c>
      <c r="E66" s="101">
        <v>2224.14</v>
      </c>
      <c r="F66" s="101">
        <v>67.63</v>
      </c>
      <c r="G66" s="101">
        <v>0</v>
      </c>
      <c r="H66" s="101">
        <v>0</v>
      </c>
      <c r="I66" s="101">
        <v>12.58</v>
      </c>
      <c r="J66" s="102">
        <v>176.75</v>
      </c>
      <c r="K66" s="102">
        <v>51540.38</v>
      </c>
      <c r="L66" s="102">
        <v>5022.57</v>
      </c>
      <c r="M66" s="101">
        <v>1895.14</v>
      </c>
      <c r="N66" s="101">
        <v>0</v>
      </c>
      <c r="O66" s="101">
        <v>1483.26</v>
      </c>
      <c r="P66" s="101">
        <v>638.92999999999995</v>
      </c>
      <c r="Q66" s="101">
        <v>991.56</v>
      </c>
      <c r="R66" s="101">
        <v>68.650000000000006</v>
      </c>
      <c r="S66" s="101">
        <v>0</v>
      </c>
      <c r="T66" s="101">
        <v>0</v>
      </c>
      <c r="U66" s="101">
        <v>13.84</v>
      </c>
      <c r="V66" s="101">
        <v>0</v>
      </c>
      <c r="W66" s="103">
        <f t="shared" si="19"/>
        <v>65908.899999999994</v>
      </c>
      <c r="Y66" s="98"/>
      <c r="Z66" s="98"/>
    </row>
    <row r="67" spans="1:35" ht="5.25" customHeight="1" x14ac:dyDescent="0.3">
      <c r="A67" s="109"/>
      <c r="B67" s="110"/>
      <c r="C67" s="105"/>
      <c r="D67" s="101"/>
      <c r="E67" s="101"/>
      <c r="F67" s="101"/>
      <c r="G67" s="101"/>
      <c r="H67" s="101"/>
      <c r="I67" s="101"/>
      <c r="J67" s="102"/>
      <c r="K67" s="102"/>
      <c r="L67" s="102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3">
        <v>0</v>
      </c>
      <c r="Y67" s="98"/>
      <c r="Z67" s="98"/>
    </row>
    <row r="68" spans="1:35" ht="16.95" customHeight="1" x14ac:dyDescent="0.3">
      <c r="A68" s="93"/>
      <c r="B68" s="104" t="s">
        <v>153</v>
      </c>
      <c r="C68" s="105"/>
      <c r="D68" s="106">
        <v>17086.38</v>
      </c>
      <c r="E68" s="106">
        <v>21958.44</v>
      </c>
      <c r="F68" s="106">
        <v>3211.17</v>
      </c>
      <c r="G68" s="106">
        <v>41.25</v>
      </c>
      <c r="H68" s="106">
        <v>4</v>
      </c>
      <c r="I68" s="106">
        <v>1104.6100000000001</v>
      </c>
      <c r="J68" s="107">
        <v>2356.98</v>
      </c>
      <c r="K68" s="107">
        <v>677561.65999999898</v>
      </c>
      <c r="L68" s="107">
        <v>78353.279999999984</v>
      </c>
      <c r="M68" s="106">
        <v>20357.11</v>
      </c>
      <c r="N68" s="106">
        <v>0</v>
      </c>
      <c r="O68" s="106">
        <v>20544.64</v>
      </c>
      <c r="P68" s="106">
        <v>16812.009999999998</v>
      </c>
      <c r="Q68" s="106">
        <v>6336.16</v>
      </c>
      <c r="R68" s="106">
        <v>1968.72</v>
      </c>
      <c r="S68" s="106">
        <v>260.85000000000002</v>
      </c>
      <c r="T68" s="106">
        <v>12.42</v>
      </c>
      <c r="U68" s="106">
        <v>321.27999999999997</v>
      </c>
      <c r="V68" s="106">
        <f t="shared" ref="V68:W68" si="20">SUM(V69:V71)</f>
        <v>0</v>
      </c>
      <c r="W68" s="108">
        <f t="shared" si="20"/>
        <v>868290.95999999892</v>
      </c>
      <c r="Y68" s="98"/>
      <c r="Z68" s="98"/>
    </row>
    <row r="69" spans="1:35" ht="16.95" customHeight="1" x14ac:dyDescent="0.3">
      <c r="A69" s="109"/>
      <c r="B69" s="110"/>
      <c r="C69" s="105" t="s">
        <v>154</v>
      </c>
      <c r="D69" s="101">
        <v>3469.51</v>
      </c>
      <c r="E69" s="101">
        <v>4995.3900000000003</v>
      </c>
      <c r="F69" s="101">
        <v>252.11</v>
      </c>
      <c r="G69" s="101">
        <v>5</v>
      </c>
      <c r="H69" s="101">
        <v>0</v>
      </c>
      <c r="I69" s="101">
        <v>240.83</v>
      </c>
      <c r="J69" s="102">
        <v>690.45</v>
      </c>
      <c r="K69" s="102">
        <v>142519.64000000001</v>
      </c>
      <c r="L69" s="102">
        <v>17250.36</v>
      </c>
      <c r="M69" s="101">
        <v>4171.66</v>
      </c>
      <c r="N69" s="101">
        <v>0</v>
      </c>
      <c r="O69" s="101">
        <v>3561.53</v>
      </c>
      <c r="P69" s="101">
        <v>3333.49</v>
      </c>
      <c r="Q69" s="101">
        <v>1618.2750000000001</v>
      </c>
      <c r="R69" s="101">
        <v>358.35</v>
      </c>
      <c r="S69" s="101">
        <v>70.38</v>
      </c>
      <c r="T69" s="101">
        <v>1</v>
      </c>
      <c r="U69" s="101">
        <v>26.89</v>
      </c>
      <c r="V69" s="101">
        <v>0</v>
      </c>
      <c r="W69" s="103">
        <f t="shared" ref="W69:W73" si="21">SUM(D69:V69)</f>
        <v>182564.86500000005</v>
      </c>
      <c r="Y69" s="98"/>
      <c r="Z69" s="98"/>
    </row>
    <row r="70" spans="1:35" ht="16.95" customHeight="1" x14ac:dyDescent="0.3">
      <c r="A70" s="109"/>
      <c r="B70" s="110"/>
      <c r="C70" s="105" t="s">
        <v>153</v>
      </c>
      <c r="D70" s="101">
        <v>11709.72</v>
      </c>
      <c r="E70" s="101">
        <v>14560.59</v>
      </c>
      <c r="F70" s="101">
        <v>2758.55</v>
      </c>
      <c r="G70" s="101">
        <v>36.25</v>
      </c>
      <c r="H70" s="101">
        <v>4</v>
      </c>
      <c r="I70" s="101">
        <v>666.28</v>
      </c>
      <c r="J70" s="102">
        <v>1479.92</v>
      </c>
      <c r="K70" s="102">
        <v>467454.75999999902</v>
      </c>
      <c r="L70" s="102">
        <v>53516.63</v>
      </c>
      <c r="M70" s="101">
        <v>13995.96</v>
      </c>
      <c r="N70" s="101">
        <v>0</v>
      </c>
      <c r="O70" s="101">
        <v>14666.52</v>
      </c>
      <c r="P70" s="101">
        <v>9764.14</v>
      </c>
      <c r="Q70" s="101">
        <v>3887.2049999999999</v>
      </c>
      <c r="R70" s="101">
        <v>1537.96</v>
      </c>
      <c r="S70" s="101">
        <v>190.47</v>
      </c>
      <c r="T70" s="101">
        <v>11.42</v>
      </c>
      <c r="U70" s="101">
        <v>291.39</v>
      </c>
      <c r="V70" s="101">
        <v>0</v>
      </c>
      <c r="W70" s="103">
        <f t="shared" si="21"/>
        <v>596531.76499999897</v>
      </c>
      <c r="Y70" s="98"/>
      <c r="Z70" s="98"/>
    </row>
    <row r="71" spans="1:35" ht="16.95" customHeight="1" x14ac:dyDescent="0.3">
      <c r="A71" s="109"/>
      <c r="B71" s="110"/>
      <c r="C71" s="105" t="s">
        <v>155</v>
      </c>
      <c r="D71" s="101">
        <v>1907.15</v>
      </c>
      <c r="E71" s="101">
        <v>2402.46</v>
      </c>
      <c r="F71" s="101">
        <v>200.51</v>
      </c>
      <c r="G71" s="101">
        <v>0</v>
      </c>
      <c r="H71" s="101">
        <v>0</v>
      </c>
      <c r="I71" s="101">
        <v>197.5</v>
      </c>
      <c r="J71" s="102">
        <v>186.61</v>
      </c>
      <c r="K71" s="102">
        <v>67587.259999999995</v>
      </c>
      <c r="L71" s="102">
        <v>7586.29</v>
      </c>
      <c r="M71" s="101">
        <v>2189.4899999999998</v>
      </c>
      <c r="N71" s="101">
        <v>0</v>
      </c>
      <c r="O71" s="101">
        <v>2316.59</v>
      </c>
      <c r="P71" s="101">
        <v>3714.38</v>
      </c>
      <c r="Q71" s="101">
        <v>830.68</v>
      </c>
      <c r="R71" s="101">
        <v>72.41</v>
      </c>
      <c r="S71" s="101">
        <v>0</v>
      </c>
      <c r="T71" s="101">
        <v>0</v>
      </c>
      <c r="U71" s="101">
        <v>3</v>
      </c>
      <c r="V71" s="101">
        <v>0</v>
      </c>
      <c r="W71" s="103">
        <f t="shared" si="21"/>
        <v>89194.329999999987</v>
      </c>
      <c r="Y71" s="98"/>
      <c r="Z71" s="98"/>
    </row>
    <row r="72" spans="1:35" x14ac:dyDescent="0.3">
      <c r="A72" s="109"/>
      <c r="B72" s="104" t="s">
        <v>230</v>
      </c>
      <c r="C72" s="105"/>
      <c r="D72" s="106">
        <v>3195.91</v>
      </c>
      <c r="E72" s="106">
        <v>3258.31</v>
      </c>
      <c r="F72" s="106">
        <v>53.99</v>
      </c>
      <c r="G72" s="106">
        <v>0</v>
      </c>
      <c r="H72" s="106">
        <v>0</v>
      </c>
      <c r="I72" s="106">
        <v>101.38</v>
      </c>
      <c r="J72" s="107">
        <v>458.3</v>
      </c>
      <c r="K72" s="107">
        <v>87356.99</v>
      </c>
      <c r="L72" s="107">
        <v>8857.34</v>
      </c>
      <c r="M72" s="106">
        <v>3801.61</v>
      </c>
      <c r="N72" s="106">
        <v>0</v>
      </c>
      <c r="O72" s="106">
        <v>2871.9</v>
      </c>
      <c r="P72" s="106">
        <v>3087.36</v>
      </c>
      <c r="Q72" s="106">
        <v>580.62</v>
      </c>
      <c r="R72" s="106">
        <v>248.42</v>
      </c>
      <c r="S72" s="106">
        <v>44.16</v>
      </c>
      <c r="T72" s="106">
        <v>2</v>
      </c>
      <c r="U72" s="106">
        <v>10.11</v>
      </c>
      <c r="V72" s="106">
        <v>0</v>
      </c>
      <c r="W72" s="108">
        <f t="shared" si="21"/>
        <v>113928.4</v>
      </c>
      <c r="Y72" s="98"/>
      <c r="Z72" s="98"/>
    </row>
    <row r="73" spans="1:35" ht="16.95" customHeight="1" x14ac:dyDescent="0.3">
      <c r="A73" s="257" t="s">
        <v>157</v>
      </c>
      <c r="B73" s="258"/>
      <c r="C73" s="259"/>
      <c r="D73" s="106">
        <v>946.26</v>
      </c>
      <c r="E73" s="106">
        <v>1059.75</v>
      </c>
      <c r="F73" s="106">
        <v>14.25</v>
      </c>
      <c r="G73" s="106">
        <v>0</v>
      </c>
      <c r="H73" s="106">
        <v>0</v>
      </c>
      <c r="I73" s="106">
        <v>0</v>
      </c>
      <c r="J73" s="107">
        <v>205.44</v>
      </c>
      <c r="K73" s="107">
        <v>46245.56</v>
      </c>
      <c r="L73" s="107">
        <v>6124.99</v>
      </c>
      <c r="M73" s="106">
        <v>1312.94</v>
      </c>
      <c r="N73" s="106">
        <v>0</v>
      </c>
      <c r="O73" s="106">
        <v>976.80000000000007</v>
      </c>
      <c r="P73" s="106">
        <v>1469.48</v>
      </c>
      <c r="Q73" s="106">
        <v>179.22</v>
      </c>
      <c r="R73" s="106">
        <v>168.62</v>
      </c>
      <c r="S73" s="106">
        <v>6.74</v>
      </c>
      <c r="T73" s="106">
        <v>0.83</v>
      </c>
      <c r="U73" s="106">
        <v>1</v>
      </c>
      <c r="V73" s="106">
        <v>0</v>
      </c>
      <c r="W73" s="108">
        <f t="shared" si="21"/>
        <v>58711.880000000005</v>
      </c>
      <c r="Y73" s="98"/>
      <c r="Z73" s="98"/>
    </row>
    <row r="74" spans="1:35" s="99" customFormat="1" ht="34.950000000000003" customHeight="1" thickBot="1" x14ac:dyDescent="0.3">
      <c r="A74" s="115" t="s">
        <v>156</v>
      </c>
      <c r="B74" s="116"/>
      <c r="C74" s="117"/>
      <c r="D74" s="118">
        <f t="shared" ref="D74:V74" si="22">SUM(D8,D10,D42,D73)</f>
        <v>477609.36</v>
      </c>
      <c r="E74" s="118">
        <f t="shared" si="22"/>
        <v>594687.09000000008</v>
      </c>
      <c r="F74" s="118">
        <f t="shared" si="22"/>
        <v>26489.809999999998</v>
      </c>
      <c r="G74" s="118">
        <f t="shared" si="22"/>
        <v>544.07999999999993</v>
      </c>
      <c r="H74" s="118">
        <f t="shared" si="22"/>
        <v>127.37</v>
      </c>
      <c r="I74" s="118">
        <f t="shared" si="22"/>
        <v>15055.91</v>
      </c>
      <c r="J74" s="119">
        <f t="shared" si="22"/>
        <v>121539.79000000008</v>
      </c>
      <c r="K74" s="119">
        <f t="shared" si="22"/>
        <v>16824482.459999975</v>
      </c>
      <c r="L74" s="119">
        <f t="shared" si="22"/>
        <v>1886367.2699999998</v>
      </c>
      <c r="M74" s="118">
        <f t="shared" si="22"/>
        <v>436213.39999999997</v>
      </c>
      <c r="N74" s="118">
        <f t="shared" si="22"/>
        <v>464.39</v>
      </c>
      <c r="O74" s="118">
        <f t="shared" si="22"/>
        <v>452221.25</v>
      </c>
      <c r="P74" s="118">
        <f t="shared" si="22"/>
        <v>817268.82000000007</v>
      </c>
      <c r="Q74" s="118">
        <f t="shared" si="22"/>
        <v>94143.764999999999</v>
      </c>
      <c r="R74" s="118">
        <f t="shared" si="22"/>
        <v>124150.17</v>
      </c>
      <c r="S74" s="118">
        <f t="shared" si="22"/>
        <v>8048.2199999999993</v>
      </c>
      <c r="T74" s="118">
        <f t="shared" si="22"/>
        <v>706.98</v>
      </c>
      <c r="U74" s="118">
        <f t="shared" si="22"/>
        <v>17871.05</v>
      </c>
      <c r="V74" s="118">
        <f t="shared" si="22"/>
        <v>0</v>
      </c>
      <c r="W74" s="120">
        <f>SUM(D74:V74)</f>
        <v>21897991.184999976</v>
      </c>
      <c r="X74" s="121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</row>
    <row r="75" spans="1:35" ht="15" customHeight="1" thickTop="1" x14ac:dyDescent="0.3">
      <c r="C75" s="6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1:35" ht="15" customHeight="1" x14ac:dyDescent="0.3">
      <c r="C76" s="65"/>
      <c r="D76" s="220"/>
      <c r="E76" s="220"/>
      <c r="F76" s="220"/>
      <c r="G76" s="220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220"/>
      <c r="S76" s="220"/>
      <c r="T76" s="220"/>
      <c r="U76" s="220"/>
      <c r="V76" s="45"/>
      <c r="W76" s="45"/>
    </row>
    <row r="77" spans="1:35" ht="15" customHeight="1" x14ac:dyDescent="0.3">
      <c r="C77" s="6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1:35" ht="15" customHeight="1" x14ac:dyDescent="0.3">
      <c r="C78" s="6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1:35" ht="15" customHeight="1" x14ac:dyDescent="0.3">
      <c r="C79" s="6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1:35" ht="15" customHeight="1" x14ac:dyDescent="0.3">
      <c r="C80" s="6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1:43" s="45" customFormat="1" ht="15" customHeight="1" x14ac:dyDescent="0.3">
      <c r="A81" s="65"/>
      <c r="B81" s="65"/>
      <c r="C81" s="65"/>
      <c r="AJ81" s="44"/>
      <c r="AK81" s="44"/>
      <c r="AL81" s="44"/>
      <c r="AM81" s="44"/>
      <c r="AN81" s="44"/>
      <c r="AO81" s="44"/>
      <c r="AP81" s="44"/>
      <c r="AQ81" s="44"/>
    </row>
    <row r="82" spans="1:43" s="45" customFormat="1" ht="15" customHeight="1" x14ac:dyDescent="0.3">
      <c r="A82" s="65"/>
      <c r="B82" s="65"/>
      <c r="C82" s="65"/>
      <c r="AJ82" s="44"/>
      <c r="AK82" s="44"/>
      <c r="AL82" s="44"/>
      <c r="AM82" s="44"/>
      <c r="AN82" s="44"/>
      <c r="AO82" s="44"/>
      <c r="AP82" s="44"/>
      <c r="AQ82" s="44"/>
    </row>
    <row r="83" spans="1:43" s="45" customFormat="1" ht="15" customHeight="1" x14ac:dyDescent="0.3">
      <c r="A83" s="65"/>
      <c r="B83" s="65"/>
      <c r="C83" s="65"/>
      <c r="AJ83" s="44"/>
      <c r="AK83" s="44"/>
      <c r="AL83" s="44"/>
      <c r="AM83" s="44"/>
      <c r="AN83" s="44"/>
      <c r="AO83" s="44"/>
      <c r="AP83" s="44"/>
      <c r="AQ83" s="44"/>
    </row>
    <row r="84" spans="1:43" s="45" customFormat="1" ht="15" customHeight="1" x14ac:dyDescent="0.3">
      <c r="A84" s="65"/>
      <c r="B84" s="65"/>
      <c r="C84" s="65"/>
      <c r="AJ84" s="44"/>
      <c r="AK84" s="44"/>
      <c r="AL84" s="44"/>
      <c r="AM84" s="44"/>
      <c r="AN84" s="44"/>
      <c r="AO84" s="44"/>
      <c r="AP84" s="44"/>
      <c r="AQ84" s="44"/>
    </row>
    <row r="85" spans="1:43" s="45" customFormat="1" ht="15" customHeight="1" x14ac:dyDescent="0.3">
      <c r="A85" s="65"/>
      <c r="B85" s="65"/>
      <c r="C85" s="65"/>
      <c r="AJ85" s="44"/>
      <c r="AK85" s="44"/>
      <c r="AL85" s="44"/>
      <c r="AM85" s="44"/>
      <c r="AN85" s="44"/>
      <c r="AO85" s="44"/>
      <c r="AP85" s="44"/>
      <c r="AQ85" s="44"/>
    </row>
    <row r="86" spans="1:43" s="45" customFormat="1" ht="15" customHeight="1" x14ac:dyDescent="0.3">
      <c r="A86" s="65"/>
      <c r="B86" s="65"/>
      <c r="C86" s="65"/>
      <c r="AJ86" s="44"/>
      <c r="AK86" s="44"/>
      <c r="AL86" s="44"/>
      <c r="AM86" s="44"/>
      <c r="AN86" s="44"/>
      <c r="AO86" s="44"/>
      <c r="AP86" s="44"/>
      <c r="AQ86" s="44"/>
    </row>
    <row r="87" spans="1:43" s="45" customFormat="1" ht="15" customHeight="1" x14ac:dyDescent="0.3">
      <c r="A87" s="65"/>
      <c r="B87" s="65"/>
      <c r="C87" s="65"/>
      <c r="AJ87" s="44"/>
      <c r="AK87" s="44"/>
      <c r="AL87" s="44"/>
      <c r="AM87" s="44"/>
      <c r="AN87" s="44"/>
      <c r="AO87" s="44"/>
      <c r="AP87" s="44"/>
      <c r="AQ87" s="44"/>
    </row>
    <row r="88" spans="1:43" s="45" customFormat="1" ht="15" customHeight="1" x14ac:dyDescent="0.3">
      <c r="A88" s="65"/>
      <c r="B88" s="65"/>
      <c r="C88" s="65"/>
      <c r="AJ88" s="44"/>
      <c r="AK88" s="44"/>
      <c r="AL88" s="44"/>
      <c r="AM88" s="44"/>
      <c r="AN88" s="44"/>
      <c r="AO88" s="44"/>
      <c r="AP88" s="44"/>
      <c r="AQ88" s="44"/>
    </row>
    <row r="89" spans="1:43" s="45" customFormat="1" ht="15" customHeight="1" x14ac:dyDescent="0.3">
      <c r="A89" s="65"/>
      <c r="B89" s="65"/>
      <c r="C89" s="65"/>
      <c r="AJ89" s="44"/>
      <c r="AK89" s="44"/>
      <c r="AL89" s="44"/>
      <c r="AM89" s="44"/>
      <c r="AN89" s="44"/>
      <c r="AO89" s="44"/>
      <c r="AP89" s="44"/>
      <c r="AQ89" s="44"/>
    </row>
    <row r="90" spans="1:43" s="45" customFormat="1" ht="15" customHeight="1" x14ac:dyDescent="0.3">
      <c r="A90" s="65"/>
      <c r="B90" s="65"/>
      <c r="C90" s="65"/>
      <c r="AJ90" s="44"/>
      <c r="AK90" s="44"/>
      <c r="AL90" s="44"/>
      <c r="AM90" s="44"/>
      <c r="AN90" s="44"/>
      <c r="AO90" s="44"/>
      <c r="AP90" s="44"/>
      <c r="AQ90" s="44"/>
    </row>
    <row r="91" spans="1:43" s="45" customFormat="1" ht="15" customHeight="1" x14ac:dyDescent="0.3">
      <c r="A91" s="65"/>
      <c r="B91" s="65"/>
      <c r="C91" s="65"/>
      <c r="AJ91" s="44"/>
      <c r="AK91" s="44"/>
      <c r="AL91" s="44"/>
      <c r="AM91" s="44"/>
      <c r="AN91" s="44"/>
      <c r="AO91" s="44"/>
      <c r="AP91" s="44"/>
      <c r="AQ91" s="44"/>
    </row>
    <row r="92" spans="1:43" s="45" customFormat="1" ht="15" customHeight="1" x14ac:dyDescent="0.3">
      <c r="A92" s="65"/>
      <c r="B92" s="65"/>
      <c r="C92" s="65"/>
      <c r="AJ92" s="44"/>
      <c r="AK92" s="44"/>
      <c r="AL92" s="44"/>
      <c r="AM92" s="44"/>
      <c r="AN92" s="44"/>
      <c r="AO92" s="44"/>
      <c r="AP92" s="44"/>
      <c r="AQ92" s="44"/>
    </row>
    <row r="93" spans="1:43" s="45" customFormat="1" ht="15" customHeight="1" x14ac:dyDescent="0.3">
      <c r="A93" s="65"/>
      <c r="B93" s="65"/>
      <c r="C93" s="65"/>
      <c r="AJ93" s="44"/>
      <c r="AK93" s="44"/>
      <c r="AL93" s="44"/>
      <c r="AM93" s="44"/>
      <c r="AN93" s="44"/>
      <c r="AO93" s="44"/>
      <c r="AP93" s="44"/>
      <c r="AQ93" s="44"/>
    </row>
    <row r="94" spans="1:43" s="45" customFormat="1" ht="15" customHeight="1" x14ac:dyDescent="0.3">
      <c r="A94" s="65"/>
      <c r="B94" s="65"/>
      <c r="C94" s="65"/>
      <c r="AJ94" s="44"/>
      <c r="AK94" s="44"/>
      <c r="AL94" s="44"/>
      <c r="AM94" s="44"/>
      <c r="AN94" s="44"/>
      <c r="AO94" s="44"/>
      <c r="AP94" s="44"/>
      <c r="AQ94" s="44"/>
    </row>
    <row r="95" spans="1:43" s="45" customFormat="1" ht="15" customHeight="1" x14ac:dyDescent="0.3">
      <c r="A95" s="65"/>
      <c r="B95" s="65"/>
      <c r="C95" s="65"/>
      <c r="AJ95" s="44"/>
      <c r="AK95" s="44"/>
      <c r="AL95" s="44"/>
      <c r="AM95" s="44"/>
      <c r="AN95" s="44"/>
      <c r="AO95" s="44"/>
      <c r="AP95" s="44"/>
      <c r="AQ95" s="44"/>
    </row>
    <row r="96" spans="1:43" s="45" customFormat="1" ht="15" customHeight="1" x14ac:dyDescent="0.3">
      <c r="A96" s="65"/>
      <c r="B96" s="65"/>
      <c r="C96" s="65"/>
      <c r="AJ96" s="44"/>
      <c r="AK96" s="44"/>
      <c r="AL96" s="44"/>
      <c r="AM96" s="44"/>
      <c r="AN96" s="44"/>
      <c r="AO96" s="44"/>
      <c r="AP96" s="44"/>
      <c r="AQ96" s="44"/>
    </row>
    <row r="97" spans="1:43" s="45" customFormat="1" ht="15" customHeight="1" x14ac:dyDescent="0.3">
      <c r="A97" s="65"/>
      <c r="B97" s="65"/>
      <c r="C97" s="65"/>
      <c r="AJ97" s="44"/>
      <c r="AK97" s="44"/>
      <c r="AL97" s="44"/>
      <c r="AM97" s="44"/>
      <c r="AN97" s="44"/>
      <c r="AO97" s="44"/>
      <c r="AP97" s="44"/>
      <c r="AQ97" s="44"/>
    </row>
    <row r="98" spans="1:43" s="45" customFormat="1" ht="15" customHeight="1" x14ac:dyDescent="0.3">
      <c r="A98" s="65"/>
      <c r="B98" s="65"/>
      <c r="C98" s="65"/>
      <c r="AJ98" s="44"/>
      <c r="AK98" s="44"/>
      <c r="AL98" s="44"/>
      <c r="AM98" s="44"/>
      <c r="AN98" s="44"/>
      <c r="AO98" s="44"/>
      <c r="AP98" s="44"/>
      <c r="AQ98" s="44"/>
    </row>
    <row r="99" spans="1:43" s="45" customFormat="1" ht="15" customHeight="1" x14ac:dyDescent="0.3">
      <c r="A99" s="65"/>
      <c r="B99" s="65"/>
      <c r="C99" s="65"/>
      <c r="AJ99" s="44"/>
      <c r="AK99" s="44"/>
      <c r="AL99" s="44"/>
      <c r="AM99" s="44"/>
      <c r="AN99" s="44"/>
      <c r="AO99" s="44"/>
      <c r="AP99" s="44"/>
      <c r="AQ99" s="44"/>
    </row>
    <row r="100" spans="1:43" s="45" customFormat="1" ht="15" customHeight="1" x14ac:dyDescent="0.3">
      <c r="A100" s="65"/>
      <c r="B100" s="65"/>
      <c r="C100" s="65"/>
      <c r="AJ100" s="44"/>
      <c r="AK100" s="44"/>
      <c r="AL100" s="44"/>
      <c r="AM100" s="44"/>
      <c r="AN100" s="44"/>
      <c r="AO100" s="44"/>
      <c r="AP100" s="44"/>
      <c r="AQ100" s="44"/>
    </row>
    <row r="101" spans="1:43" s="45" customFormat="1" ht="15" customHeight="1" x14ac:dyDescent="0.3">
      <c r="A101" s="65"/>
      <c r="B101" s="65"/>
      <c r="C101" s="65"/>
      <c r="AJ101" s="44"/>
      <c r="AK101" s="44"/>
      <c r="AL101" s="44"/>
      <c r="AM101" s="44"/>
      <c r="AN101" s="44"/>
      <c r="AO101" s="44"/>
      <c r="AP101" s="44"/>
      <c r="AQ101" s="44"/>
    </row>
    <row r="102" spans="1:43" s="45" customFormat="1" ht="15" customHeight="1" x14ac:dyDescent="0.3">
      <c r="A102" s="65"/>
      <c r="B102" s="65"/>
      <c r="C102" s="65"/>
      <c r="AJ102" s="44"/>
      <c r="AK102" s="44"/>
      <c r="AL102" s="44"/>
      <c r="AM102" s="44"/>
      <c r="AN102" s="44"/>
      <c r="AO102" s="44"/>
      <c r="AP102" s="44"/>
      <c r="AQ102" s="44"/>
    </row>
    <row r="103" spans="1:43" s="45" customFormat="1" ht="15" customHeight="1" x14ac:dyDescent="0.3">
      <c r="A103" s="65"/>
      <c r="B103" s="65"/>
      <c r="C103" s="65"/>
      <c r="AJ103" s="44"/>
      <c r="AK103" s="44"/>
      <c r="AL103" s="44"/>
      <c r="AM103" s="44"/>
      <c r="AN103" s="44"/>
      <c r="AO103" s="44"/>
      <c r="AP103" s="44"/>
      <c r="AQ103" s="44"/>
    </row>
    <row r="104" spans="1:43" s="45" customFormat="1" ht="15" customHeight="1" x14ac:dyDescent="0.3">
      <c r="A104" s="65"/>
      <c r="B104" s="65"/>
      <c r="C104" s="65"/>
      <c r="AJ104" s="44"/>
      <c r="AK104" s="44"/>
      <c r="AL104" s="44"/>
      <c r="AM104" s="44"/>
      <c r="AN104" s="44"/>
      <c r="AO104" s="44"/>
      <c r="AP104" s="44"/>
      <c r="AQ104" s="44"/>
    </row>
    <row r="105" spans="1:43" s="45" customFormat="1" ht="15" customHeight="1" x14ac:dyDescent="0.3">
      <c r="A105" s="65"/>
      <c r="B105" s="65"/>
      <c r="C105" s="65"/>
      <c r="AJ105" s="44"/>
      <c r="AK105" s="44"/>
      <c r="AL105" s="44"/>
      <c r="AM105" s="44"/>
      <c r="AN105" s="44"/>
      <c r="AO105" s="44"/>
      <c r="AP105" s="44"/>
      <c r="AQ105" s="44"/>
    </row>
    <row r="106" spans="1:43" s="45" customFormat="1" ht="15" customHeight="1" x14ac:dyDescent="0.3">
      <c r="A106" s="65"/>
      <c r="B106" s="65"/>
      <c r="C106" s="65"/>
      <c r="AJ106" s="44"/>
      <c r="AK106" s="44"/>
      <c r="AL106" s="44"/>
      <c r="AM106" s="44"/>
      <c r="AN106" s="44"/>
      <c r="AO106" s="44"/>
      <c r="AP106" s="44"/>
      <c r="AQ106" s="44"/>
    </row>
    <row r="107" spans="1:43" s="45" customFormat="1" ht="15" customHeight="1" x14ac:dyDescent="0.3">
      <c r="A107" s="65"/>
      <c r="B107" s="65"/>
      <c r="C107" s="65"/>
      <c r="AJ107" s="44"/>
      <c r="AK107" s="44"/>
      <c r="AL107" s="44"/>
      <c r="AM107" s="44"/>
      <c r="AN107" s="44"/>
      <c r="AO107" s="44"/>
      <c r="AP107" s="44"/>
      <c r="AQ107" s="44"/>
    </row>
    <row r="108" spans="1:43" s="45" customFormat="1" ht="15" customHeight="1" x14ac:dyDescent="0.3">
      <c r="A108" s="65"/>
      <c r="B108" s="65"/>
      <c r="C108" s="65"/>
      <c r="AJ108" s="44"/>
      <c r="AK108" s="44"/>
      <c r="AL108" s="44"/>
      <c r="AM108" s="44"/>
      <c r="AN108" s="44"/>
      <c r="AO108" s="44"/>
      <c r="AP108" s="44"/>
      <c r="AQ108" s="44"/>
    </row>
    <row r="109" spans="1:43" s="45" customFormat="1" ht="15" customHeight="1" x14ac:dyDescent="0.3">
      <c r="A109" s="65"/>
      <c r="B109" s="65"/>
      <c r="C109" s="65"/>
      <c r="AJ109" s="44"/>
      <c r="AK109" s="44"/>
      <c r="AL109" s="44"/>
      <c r="AM109" s="44"/>
      <c r="AN109" s="44"/>
      <c r="AO109" s="44"/>
      <c r="AP109" s="44"/>
      <c r="AQ109" s="44"/>
    </row>
    <row r="110" spans="1:43" s="45" customFormat="1" ht="15" customHeight="1" x14ac:dyDescent="0.3">
      <c r="A110" s="65"/>
      <c r="B110" s="65"/>
      <c r="C110" s="65"/>
      <c r="AJ110" s="44"/>
      <c r="AK110" s="44"/>
      <c r="AL110" s="44"/>
      <c r="AM110" s="44"/>
      <c r="AN110" s="44"/>
      <c r="AO110" s="44"/>
      <c r="AP110" s="44"/>
      <c r="AQ110" s="44"/>
    </row>
    <row r="111" spans="1:43" s="45" customFormat="1" ht="15" customHeight="1" x14ac:dyDescent="0.3">
      <c r="A111" s="65"/>
      <c r="B111" s="65"/>
      <c r="C111" s="65"/>
      <c r="AJ111" s="44"/>
      <c r="AK111" s="44"/>
      <c r="AL111" s="44"/>
      <c r="AM111" s="44"/>
      <c r="AN111" s="44"/>
      <c r="AO111" s="44"/>
      <c r="AP111" s="44"/>
      <c r="AQ111" s="44"/>
    </row>
    <row r="112" spans="1:43" s="45" customFormat="1" ht="15" customHeight="1" x14ac:dyDescent="0.3">
      <c r="A112" s="65"/>
      <c r="B112" s="65"/>
      <c r="C112" s="65"/>
      <c r="AJ112" s="44"/>
      <c r="AK112" s="44"/>
      <c r="AL112" s="44"/>
      <c r="AM112" s="44"/>
      <c r="AN112" s="44"/>
      <c r="AO112" s="44"/>
      <c r="AP112" s="44"/>
      <c r="AQ112" s="44"/>
    </row>
    <row r="113" spans="1:43" s="45" customFormat="1" ht="15" customHeight="1" x14ac:dyDescent="0.3">
      <c r="A113" s="65"/>
      <c r="B113" s="65"/>
      <c r="C113" s="65"/>
      <c r="AJ113" s="44"/>
      <c r="AK113" s="44"/>
      <c r="AL113" s="44"/>
      <c r="AM113" s="44"/>
      <c r="AN113" s="44"/>
      <c r="AO113" s="44"/>
      <c r="AP113" s="44"/>
      <c r="AQ113" s="44"/>
    </row>
    <row r="114" spans="1:43" s="45" customFormat="1" ht="15" customHeight="1" x14ac:dyDescent="0.3">
      <c r="A114" s="65"/>
      <c r="B114" s="65"/>
      <c r="C114" s="65"/>
      <c r="AJ114" s="44"/>
      <c r="AK114" s="44"/>
      <c r="AL114" s="44"/>
      <c r="AM114" s="44"/>
      <c r="AN114" s="44"/>
      <c r="AO114" s="44"/>
      <c r="AP114" s="44"/>
      <c r="AQ114" s="44"/>
    </row>
    <row r="115" spans="1:43" s="45" customFormat="1" ht="15" customHeight="1" x14ac:dyDescent="0.3">
      <c r="A115" s="65"/>
      <c r="B115" s="65"/>
      <c r="C115" s="65"/>
      <c r="AJ115" s="44"/>
      <c r="AK115" s="44"/>
      <c r="AL115" s="44"/>
      <c r="AM115" s="44"/>
      <c r="AN115" s="44"/>
      <c r="AO115" s="44"/>
      <c r="AP115" s="44"/>
      <c r="AQ115" s="44"/>
    </row>
    <row r="116" spans="1:43" s="45" customFormat="1" ht="15" customHeight="1" x14ac:dyDescent="0.3">
      <c r="A116" s="65"/>
      <c r="B116" s="65"/>
      <c r="C116" s="65"/>
      <c r="AJ116" s="44"/>
      <c r="AK116" s="44"/>
      <c r="AL116" s="44"/>
      <c r="AM116" s="44"/>
      <c r="AN116" s="44"/>
      <c r="AO116" s="44"/>
      <c r="AP116" s="44"/>
      <c r="AQ116" s="44"/>
    </row>
    <row r="117" spans="1:43" s="45" customFormat="1" ht="15" customHeight="1" x14ac:dyDescent="0.3">
      <c r="A117" s="65"/>
      <c r="B117" s="65"/>
      <c r="C117" s="65"/>
      <c r="AJ117" s="44"/>
      <c r="AK117" s="44"/>
      <c r="AL117" s="44"/>
      <c r="AM117" s="44"/>
      <c r="AN117" s="44"/>
      <c r="AO117" s="44"/>
      <c r="AP117" s="44"/>
      <c r="AQ117" s="44"/>
    </row>
    <row r="118" spans="1:43" s="45" customFormat="1" ht="15" customHeight="1" x14ac:dyDescent="0.3">
      <c r="A118" s="65"/>
      <c r="B118" s="65"/>
      <c r="C118" s="65"/>
      <c r="AJ118" s="44"/>
      <c r="AK118" s="44"/>
      <c r="AL118" s="44"/>
      <c r="AM118" s="44"/>
      <c r="AN118" s="44"/>
      <c r="AO118" s="44"/>
      <c r="AP118" s="44"/>
      <c r="AQ118" s="44"/>
    </row>
    <row r="119" spans="1:43" s="45" customFormat="1" ht="15" customHeight="1" x14ac:dyDescent="0.3">
      <c r="A119" s="65"/>
      <c r="B119" s="65"/>
      <c r="C119" s="65"/>
      <c r="AJ119" s="44"/>
      <c r="AK119" s="44"/>
      <c r="AL119" s="44"/>
      <c r="AM119" s="44"/>
      <c r="AN119" s="44"/>
      <c r="AO119" s="44"/>
      <c r="AP119" s="44"/>
      <c r="AQ119" s="44"/>
    </row>
    <row r="120" spans="1:43" s="45" customFormat="1" ht="15" customHeight="1" x14ac:dyDescent="0.3">
      <c r="A120" s="65"/>
      <c r="B120" s="65"/>
      <c r="C120" s="65"/>
      <c r="AJ120" s="44"/>
      <c r="AK120" s="44"/>
      <c r="AL120" s="44"/>
      <c r="AM120" s="44"/>
      <c r="AN120" s="44"/>
      <c r="AO120" s="44"/>
      <c r="AP120" s="44"/>
      <c r="AQ120" s="44"/>
    </row>
    <row r="121" spans="1:43" s="45" customFormat="1" x14ac:dyDescent="0.3">
      <c r="A121" s="65"/>
      <c r="B121" s="65"/>
      <c r="C121" s="65"/>
      <c r="AJ121" s="44"/>
      <c r="AK121" s="44"/>
      <c r="AL121" s="44"/>
      <c r="AM121" s="44"/>
      <c r="AN121" s="44"/>
      <c r="AO121" s="44"/>
      <c r="AP121" s="44"/>
      <c r="AQ121" s="44"/>
    </row>
    <row r="122" spans="1:43" s="45" customFormat="1" x14ac:dyDescent="0.3">
      <c r="A122" s="65"/>
      <c r="B122" s="65"/>
      <c r="C122" s="65"/>
      <c r="AJ122" s="44"/>
      <c r="AK122" s="44"/>
      <c r="AL122" s="44"/>
      <c r="AM122" s="44"/>
      <c r="AN122" s="44"/>
      <c r="AO122" s="44"/>
      <c r="AP122" s="44"/>
      <c r="AQ122" s="44"/>
    </row>
    <row r="123" spans="1:43" s="45" customFormat="1" x14ac:dyDescent="0.3">
      <c r="A123" s="65"/>
      <c r="B123" s="65"/>
      <c r="C123" s="65"/>
      <c r="AJ123" s="44"/>
      <c r="AK123" s="44"/>
      <c r="AL123" s="44"/>
      <c r="AM123" s="44"/>
      <c r="AN123" s="44"/>
      <c r="AO123" s="44"/>
      <c r="AP123" s="44"/>
      <c r="AQ123" s="44"/>
    </row>
    <row r="124" spans="1:43" s="45" customFormat="1" x14ac:dyDescent="0.3">
      <c r="A124" s="65"/>
      <c r="B124" s="65"/>
      <c r="C124" s="65"/>
      <c r="AJ124" s="44"/>
      <c r="AK124" s="44"/>
      <c r="AL124" s="44"/>
      <c r="AM124" s="44"/>
      <c r="AN124" s="44"/>
      <c r="AO124" s="44"/>
      <c r="AP124" s="44"/>
      <c r="AQ124" s="44"/>
    </row>
    <row r="125" spans="1:43" s="45" customFormat="1" x14ac:dyDescent="0.3">
      <c r="A125" s="65"/>
      <c r="B125" s="65"/>
      <c r="C125" s="65"/>
      <c r="AJ125" s="44"/>
      <c r="AK125" s="44"/>
      <c r="AL125" s="44"/>
      <c r="AM125" s="44"/>
      <c r="AN125" s="44"/>
      <c r="AO125" s="44"/>
      <c r="AP125" s="44"/>
      <c r="AQ125" s="44"/>
    </row>
    <row r="126" spans="1:43" s="45" customFormat="1" x14ac:dyDescent="0.3">
      <c r="A126" s="65"/>
      <c r="B126" s="65"/>
      <c r="C126" s="65"/>
      <c r="AJ126" s="44"/>
      <c r="AK126" s="44"/>
      <c r="AL126" s="44"/>
      <c r="AM126" s="44"/>
      <c r="AN126" s="44"/>
      <c r="AO126" s="44"/>
      <c r="AP126" s="44"/>
      <c r="AQ126" s="44"/>
    </row>
    <row r="127" spans="1:43" s="45" customFormat="1" x14ac:dyDescent="0.3">
      <c r="A127" s="65"/>
      <c r="B127" s="65"/>
      <c r="C127" s="65"/>
      <c r="AJ127" s="44"/>
      <c r="AK127" s="44"/>
      <c r="AL127" s="44"/>
      <c r="AM127" s="44"/>
      <c r="AN127" s="44"/>
      <c r="AO127" s="44"/>
      <c r="AP127" s="44"/>
      <c r="AQ127" s="44"/>
    </row>
    <row r="128" spans="1:43" s="45" customFormat="1" x14ac:dyDescent="0.3">
      <c r="A128" s="65"/>
      <c r="B128" s="65"/>
      <c r="C128" s="65"/>
      <c r="AJ128" s="44"/>
      <c r="AK128" s="44"/>
      <c r="AL128" s="44"/>
      <c r="AM128" s="44"/>
      <c r="AN128" s="44"/>
      <c r="AO128" s="44"/>
      <c r="AP128" s="44"/>
      <c r="AQ128" s="44"/>
    </row>
    <row r="129" spans="1:43" s="45" customFormat="1" x14ac:dyDescent="0.3">
      <c r="A129" s="65"/>
      <c r="B129" s="65"/>
      <c r="C129" s="65"/>
      <c r="AJ129" s="44"/>
      <c r="AK129" s="44"/>
      <c r="AL129" s="44"/>
      <c r="AM129" s="44"/>
      <c r="AN129" s="44"/>
      <c r="AO129" s="44"/>
      <c r="AP129" s="44"/>
      <c r="AQ129" s="44"/>
    </row>
    <row r="130" spans="1:43" s="45" customFormat="1" x14ac:dyDescent="0.3">
      <c r="A130" s="65"/>
      <c r="B130" s="65"/>
      <c r="C130" s="65"/>
      <c r="AJ130" s="44"/>
      <c r="AK130" s="44"/>
      <c r="AL130" s="44"/>
      <c r="AM130" s="44"/>
      <c r="AN130" s="44"/>
      <c r="AO130" s="44"/>
      <c r="AP130" s="44"/>
      <c r="AQ130" s="44"/>
    </row>
    <row r="131" spans="1:43" s="45" customFormat="1" x14ac:dyDescent="0.3">
      <c r="A131" s="65"/>
      <c r="B131" s="65"/>
      <c r="C131" s="65"/>
      <c r="AJ131" s="44"/>
      <c r="AK131" s="44"/>
      <c r="AL131" s="44"/>
      <c r="AM131" s="44"/>
      <c r="AN131" s="44"/>
      <c r="AO131" s="44"/>
      <c r="AP131" s="44"/>
      <c r="AQ131" s="44"/>
    </row>
    <row r="132" spans="1:43" s="45" customFormat="1" x14ac:dyDescent="0.3">
      <c r="A132" s="65"/>
      <c r="B132" s="65"/>
      <c r="C132" s="65"/>
      <c r="AJ132" s="44"/>
      <c r="AK132" s="44"/>
      <c r="AL132" s="44"/>
      <c r="AM132" s="44"/>
      <c r="AN132" s="44"/>
      <c r="AO132" s="44"/>
      <c r="AP132" s="44"/>
      <c r="AQ132" s="44"/>
    </row>
    <row r="133" spans="1:43" s="45" customFormat="1" x14ac:dyDescent="0.3">
      <c r="A133" s="65"/>
      <c r="B133" s="65"/>
      <c r="C133" s="65"/>
      <c r="AJ133" s="44"/>
      <c r="AK133" s="44"/>
      <c r="AL133" s="44"/>
      <c r="AM133" s="44"/>
      <c r="AN133" s="44"/>
      <c r="AO133" s="44"/>
      <c r="AP133" s="44"/>
      <c r="AQ133" s="44"/>
    </row>
    <row r="134" spans="1:43" s="45" customFormat="1" x14ac:dyDescent="0.3">
      <c r="A134" s="65"/>
      <c r="B134" s="65"/>
      <c r="C134" s="65"/>
      <c r="AJ134" s="44"/>
      <c r="AK134" s="44"/>
      <c r="AL134" s="44"/>
      <c r="AM134" s="44"/>
      <c r="AN134" s="44"/>
      <c r="AO134" s="44"/>
      <c r="AP134" s="44"/>
      <c r="AQ134" s="44"/>
    </row>
    <row r="135" spans="1:43" s="45" customFormat="1" x14ac:dyDescent="0.3">
      <c r="A135" s="65"/>
      <c r="B135" s="65"/>
      <c r="C135" s="65"/>
      <c r="AJ135" s="44"/>
      <c r="AK135" s="44"/>
      <c r="AL135" s="44"/>
      <c r="AM135" s="44"/>
      <c r="AN135" s="44"/>
      <c r="AO135" s="44"/>
      <c r="AP135" s="44"/>
      <c r="AQ135" s="44"/>
    </row>
    <row r="136" spans="1:43" s="45" customFormat="1" x14ac:dyDescent="0.3">
      <c r="A136" s="65"/>
      <c r="B136" s="65"/>
      <c r="C136" s="65"/>
      <c r="AJ136" s="44"/>
      <c r="AK136" s="44"/>
      <c r="AL136" s="44"/>
      <c r="AM136" s="44"/>
      <c r="AN136" s="44"/>
      <c r="AO136" s="44"/>
      <c r="AP136" s="44"/>
      <c r="AQ136" s="44"/>
    </row>
    <row r="137" spans="1:43" s="45" customFormat="1" x14ac:dyDescent="0.3">
      <c r="A137" s="65"/>
      <c r="B137" s="65"/>
      <c r="C137" s="65"/>
      <c r="AJ137" s="44"/>
      <c r="AK137" s="44"/>
      <c r="AL137" s="44"/>
      <c r="AM137" s="44"/>
      <c r="AN137" s="44"/>
      <c r="AO137" s="44"/>
      <c r="AP137" s="44"/>
      <c r="AQ137" s="44"/>
    </row>
    <row r="138" spans="1:43" s="45" customFormat="1" x14ac:dyDescent="0.3">
      <c r="A138" s="65"/>
      <c r="B138" s="65"/>
      <c r="C138" s="65"/>
      <c r="AJ138" s="44"/>
      <c r="AK138" s="44"/>
      <c r="AL138" s="44"/>
      <c r="AM138" s="44"/>
      <c r="AN138" s="44"/>
      <c r="AO138" s="44"/>
      <c r="AP138" s="44"/>
      <c r="AQ138" s="44"/>
    </row>
    <row r="139" spans="1:43" s="45" customFormat="1" x14ac:dyDescent="0.3">
      <c r="A139" s="65"/>
      <c r="B139" s="65"/>
      <c r="C139" s="65"/>
      <c r="AJ139" s="44"/>
      <c r="AK139" s="44"/>
      <c r="AL139" s="44"/>
      <c r="AM139" s="44"/>
      <c r="AN139" s="44"/>
      <c r="AO139" s="44"/>
      <c r="AP139" s="44"/>
      <c r="AQ139" s="44"/>
    </row>
    <row r="140" spans="1:43" s="45" customFormat="1" x14ac:dyDescent="0.3">
      <c r="A140" s="65"/>
      <c r="B140" s="65"/>
      <c r="C140" s="65"/>
      <c r="AJ140" s="44"/>
      <c r="AK140" s="44"/>
      <c r="AL140" s="44"/>
      <c r="AM140" s="44"/>
      <c r="AN140" s="44"/>
      <c r="AO140" s="44"/>
      <c r="AP140" s="44"/>
      <c r="AQ140" s="44"/>
    </row>
    <row r="141" spans="1:43" s="45" customFormat="1" x14ac:dyDescent="0.3">
      <c r="A141" s="65"/>
      <c r="B141" s="65"/>
      <c r="C141" s="65"/>
      <c r="AJ141" s="44"/>
      <c r="AK141" s="44"/>
      <c r="AL141" s="44"/>
      <c r="AM141" s="44"/>
      <c r="AN141" s="44"/>
      <c r="AO141" s="44"/>
      <c r="AP141" s="44"/>
      <c r="AQ141" s="44"/>
    </row>
    <row r="142" spans="1:43" s="45" customFormat="1" x14ac:dyDescent="0.3">
      <c r="A142" s="65"/>
      <c r="B142" s="65"/>
      <c r="C142" s="65"/>
      <c r="AJ142" s="44"/>
      <c r="AK142" s="44"/>
      <c r="AL142" s="44"/>
      <c r="AM142" s="44"/>
      <c r="AN142" s="44"/>
      <c r="AO142" s="44"/>
      <c r="AP142" s="44"/>
      <c r="AQ142" s="44"/>
    </row>
    <row r="143" spans="1:43" s="45" customFormat="1" x14ac:dyDescent="0.3">
      <c r="A143" s="65"/>
      <c r="B143" s="65"/>
      <c r="C143" s="65"/>
      <c r="AJ143" s="44"/>
      <c r="AK143" s="44"/>
      <c r="AL143" s="44"/>
      <c r="AM143" s="44"/>
      <c r="AN143" s="44"/>
      <c r="AO143" s="44"/>
      <c r="AP143" s="44"/>
      <c r="AQ143" s="44"/>
    </row>
    <row r="144" spans="1:43" s="45" customFormat="1" x14ac:dyDescent="0.3">
      <c r="A144" s="65"/>
      <c r="B144" s="65"/>
      <c r="C144" s="65"/>
      <c r="AJ144" s="44"/>
      <c r="AK144" s="44"/>
      <c r="AL144" s="44"/>
      <c r="AM144" s="44"/>
      <c r="AN144" s="44"/>
      <c r="AO144" s="44"/>
      <c r="AP144" s="44"/>
      <c r="AQ144" s="44"/>
    </row>
    <row r="145" spans="1:43" s="45" customFormat="1" x14ac:dyDescent="0.3">
      <c r="A145" s="65"/>
      <c r="B145" s="65"/>
      <c r="C145" s="65"/>
      <c r="AJ145" s="44"/>
      <c r="AK145" s="44"/>
      <c r="AL145" s="44"/>
      <c r="AM145" s="44"/>
      <c r="AN145" s="44"/>
      <c r="AO145" s="44"/>
      <c r="AP145" s="44"/>
      <c r="AQ145" s="44"/>
    </row>
    <row r="146" spans="1:43" s="45" customFormat="1" x14ac:dyDescent="0.3">
      <c r="A146" s="65"/>
      <c r="B146" s="65"/>
      <c r="C146" s="65"/>
      <c r="AJ146" s="44"/>
      <c r="AK146" s="44"/>
      <c r="AL146" s="44"/>
      <c r="AM146" s="44"/>
      <c r="AN146" s="44"/>
      <c r="AO146" s="44"/>
      <c r="AP146" s="44"/>
      <c r="AQ146" s="44"/>
    </row>
    <row r="147" spans="1:43" s="45" customFormat="1" x14ac:dyDescent="0.3">
      <c r="A147" s="65"/>
      <c r="B147" s="65"/>
      <c r="C147" s="65"/>
      <c r="AJ147" s="44"/>
      <c r="AK147" s="44"/>
      <c r="AL147" s="44"/>
      <c r="AM147" s="44"/>
      <c r="AN147" s="44"/>
      <c r="AO147" s="44"/>
      <c r="AP147" s="44"/>
      <c r="AQ147" s="44"/>
    </row>
    <row r="148" spans="1:43" s="45" customFormat="1" x14ac:dyDescent="0.3">
      <c r="A148" s="65"/>
      <c r="B148" s="65"/>
      <c r="C148" s="65"/>
      <c r="AJ148" s="44"/>
      <c r="AK148" s="44"/>
      <c r="AL148" s="44"/>
      <c r="AM148" s="44"/>
      <c r="AN148" s="44"/>
      <c r="AO148" s="44"/>
      <c r="AP148" s="44"/>
      <c r="AQ148" s="44"/>
    </row>
    <row r="149" spans="1:43" s="45" customFormat="1" x14ac:dyDescent="0.3">
      <c r="A149" s="65"/>
      <c r="B149" s="65"/>
      <c r="C149" s="65"/>
      <c r="AJ149" s="44"/>
      <c r="AK149" s="44"/>
      <c r="AL149" s="44"/>
      <c r="AM149" s="44"/>
      <c r="AN149" s="44"/>
      <c r="AO149" s="44"/>
      <c r="AP149" s="44"/>
      <c r="AQ149" s="44"/>
    </row>
    <row r="150" spans="1:43" s="45" customFormat="1" x14ac:dyDescent="0.3">
      <c r="A150" s="65"/>
      <c r="B150" s="65"/>
      <c r="C150" s="65"/>
      <c r="AJ150" s="44"/>
      <c r="AK150" s="44"/>
      <c r="AL150" s="44"/>
      <c r="AM150" s="44"/>
      <c r="AN150" s="44"/>
      <c r="AO150" s="44"/>
      <c r="AP150" s="44"/>
      <c r="AQ150" s="44"/>
    </row>
    <row r="151" spans="1:43" s="45" customFormat="1" x14ac:dyDescent="0.3">
      <c r="A151" s="65"/>
      <c r="B151" s="65"/>
      <c r="C151" s="65"/>
      <c r="AJ151" s="44"/>
      <c r="AK151" s="44"/>
      <c r="AL151" s="44"/>
      <c r="AM151" s="44"/>
      <c r="AN151" s="44"/>
      <c r="AO151" s="44"/>
      <c r="AP151" s="44"/>
      <c r="AQ151" s="44"/>
    </row>
    <row r="152" spans="1:43" s="45" customFormat="1" x14ac:dyDescent="0.3">
      <c r="A152" s="65"/>
      <c r="B152" s="65"/>
      <c r="C152" s="65"/>
      <c r="AJ152" s="44"/>
      <c r="AK152" s="44"/>
      <c r="AL152" s="44"/>
      <c r="AM152" s="44"/>
      <c r="AN152" s="44"/>
      <c r="AO152" s="44"/>
      <c r="AP152" s="44"/>
      <c r="AQ152" s="44"/>
    </row>
    <row r="153" spans="1:43" s="45" customFormat="1" x14ac:dyDescent="0.3">
      <c r="A153" s="65"/>
      <c r="B153" s="65"/>
      <c r="C153" s="65"/>
      <c r="AJ153" s="44"/>
      <c r="AK153" s="44"/>
      <c r="AL153" s="44"/>
      <c r="AM153" s="44"/>
      <c r="AN153" s="44"/>
      <c r="AO153" s="44"/>
      <c r="AP153" s="44"/>
      <c r="AQ153" s="44"/>
    </row>
    <row r="154" spans="1:43" s="45" customFormat="1" x14ac:dyDescent="0.3">
      <c r="A154" s="65"/>
      <c r="B154" s="65"/>
      <c r="C154" s="65"/>
      <c r="AJ154" s="44"/>
      <c r="AK154" s="44"/>
      <c r="AL154" s="44"/>
      <c r="AM154" s="44"/>
      <c r="AN154" s="44"/>
      <c r="AO154" s="44"/>
      <c r="AP154" s="44"/>
      <c r="AQ154" s="44"/>
    </row>
    <row r="155" spans="1:43" s="45" customFormat="1" x14ac:dyDescent="0.3">
      <c r="A155" s="65"/>
      <c r="B155" s="65"/>
      <c r="C155" s="65"/>
      <c r="AJ155" s="44"/>
      <c r="AK155" s="44"/>
      <c r="AL155" s="44"/>
      <c r="AM155" s="44"/>
      <c r="AN155" s="44"/>
      <c r="AO155" s="44"/>
      <c r="AP155" s="44"/>
      <c r="AQ155" s="44"/>
    </row>
    <row r="156" spans="1:43" s="45" customFormat="1" x14ac:dyDescent="0.3">
      <c r="A156" s="65"/>
      <c r="B156" s="65"/>
      <c r="C156" s="65"/>
      <c r="AJ156" s="44"/>
      <c r="AK156" s="44"/>
      <c r="AL156" s="44"/>
      <c r="AM156" s="44"/>
      <c r="AN156" s="44"/>
      <c r="AO156" s="44"/>
      <c r="AP156" s="44"/>
      <c r="AQ156" s="44"/>
    </row>
    <row r="157" spans="1:43" s="45" customFormat="1" x14ac:dyDescent="0.3">
      <c r="A157" s="65"/>
      <c r="B157" s="65"/>
      <c r="C157" s="65"/>
      <c r="AJ157" s="44"/>
      <c r="AK157" s="44"/>
      <c r="AL157" s="44"/>
      <c r="AM157" s="44"/>
      <c r="AN157" s="44"/>
      <c r="AO157" s="44"/>
      <c r="AP157" s="44"/>
      <c r="AQ157" s="44"/>
    </row>
    <row r="158" spans="1:43" s="45" customFormat="1" x14ac:dyDescent="0.3">
      <c r="A158" s="65"/>
      <c r="B158" s="65"/>
      <c r="C158" s="65"/>
      <c r="AJ158" s="44"/>
      <c r="AK158" s="44"/>
      <c r="AL158" s="44"/>
      <c r="AM158" s="44"/>
      <c r="AN158" s="44"/>
      <c r="AO158" s="44"/>
      <c r="AP158" s="44"/>
      <c r="AQ158" s="44"/>
    </row>
    <row r="159" spans="1:43" s="45" customFormat="1" x14ac:dyDescent="0.3">
      <c r="A159" s="65"/>
      <c r="B159" s="65"/>
      <c r="C159" s="65"/>
      <c r="AJ159" s="44"/>
      <c r="AK159" s="44"/>
      <c r="AL159" s="44"/>
      <c r="AM159" s="44"/>
      <c r="AN159" s="44"/>
      <c r="AO159" s="44"/>
      <c r="AP159" s="44"/>
      <c r="AQ159" s="44"/>
    </row>
    <row r="160" spans="1:43" s="45" customFormat="1" x14ac:dyDescent="0.3">
      <c r="A160" s="65"/>
      <c r="B160" s="65"/>
      <c r="C160" s="65"/>
      <c r="AJ160" s="44"/>
      <c r="AK160" s="44"/>
      <c r="AL160" s="44"/>
      <c r="AM160" s="44"/>
      <c r="AN160" s="44"/>
      <c r="AO160" s="44"/>
      <c r="AP160" s="44"/>
      <c r="AQ160" s="44"/>
    </row>
    <row r="161" spans="1:43" s="45" customFormat="1" x14ac:dyDescent="0.3">
      <c r="A161" s="65"/>
      <c r="B161" s="65"/>
      <c r="C161" s="65"/>
      <c r="AJ161" s="44"/>
      <c r="AK161" s="44"/>
      <c r="AL161" s="44"/>
      <c r="AM161" s="44"/>
      <c r="AN161" s="44"/>
      <c r="AO161" s="44"/>
      <c r="AP161" s="44"/>
      <c r="AQ161" s="44"/>
    </row>
    <row r="162" spans="1:43" s="45" customFormat="1" x14ac:dyDescent="0.3">
      <c r="A162" s="65"/>
      <c r="B162" s="65"/>
      <c r="C162" s="65"/>
      <c r="AJ162" s="44"/>
      <c r="AK162" s="44"/>
      <c r="AL162" s="44"/>
      <c r="AM162" s="44"/>
      <c r="AN162" s="44"/>
      <c r="AO162" s="44"/>
      <c r="AP162" s="44"/>
      <c r="AQ162" s="44"/>
    </row>
    <row r="163" spans="1:43" s="45" customFormat="1" x14ac:dyDescent="0.3">
      <c r="A163" s="65"/>
      <c r="B163" s="65"/>
      <c r="C163" s="65"/>
      <c r="AJ163" s="44"/>
      <c r="AK163" s="44"/>
      <c r="AL163" s="44"/>
      <c r="AM163" s="44"/>
      <c r="AN163" s="44"/>
      <c r="AO163" s="44"/>
      <c r="AP163" s="44"/>
      <c r="AQ163" s="44"/>
    </row>
    <row r="164" spans="1:43" s="45" customFormat="1" x14ac:dyDescent="0.3">
      <c r="A164" s="65"/>
      <c r="B164" s="65"/>
      <c r="C164" s="65"/>
      <c r="AJ164" s="44"/>
      <c r="AK164" s="44"/>
      <c r="AL164" s="44"/>
      <c r="AM164" s="44"/>
      <c r="AN164" s="44"/>
      <c r="AO164" s="44"/>
      <c r="AP164" s="44"/>
      <c r="AQ164" s="44"/>
    </row>
    <row r="165" spans="1:43" s="45" customFormat="1" x14ac:dyDescent="0.3">
      <c r="A165" s="65"/>
      <c r="B165" s="65"/>
      <c r="C165" s="65"/>
      <c r="AJ165" s="44"/>
      <c r="AK165" s="44"/>
      <c r="AL165" s="44"/>
      <c r="AM165" s="44"/>
      <c r="AN165" s="44"/>
      <c r="AO165" s="44"/>
      <c r="AP165" s="44"/>
      <c r="AQ165" s="44"/>
    </row>
    <row r="166" spans="1:43" s="45" customFormat="1" x14ac:dyDescent="0.3">
      <c r="A166" s="65"/>
      <c r="B166" s="65"/>
      <c r="C166" s="65"/>
      <c r="AJ166" s="44"/>
      <c r="AK166" s="44"/>
      <c r="AL166" s="44"/>
      <c r="AM166" s="44"/>
      <c r="AN166" s="44"/>
      <c r="AO166" s="44"/>
      <c r="AP166" s="44"/>
      <c r="AQ166" s="44"/>
    </row>
    <row r="167" spans="1:43" s="45" customFormat="1" x14ac:dyDescent="0.3">
      <c r="A167" s="65"/>
      <c r="B167" s="65"/>
      <c r="C167" s="65"/>
      <c r="AJ167" s="44"/>
      <c r="AK167" s="44"/>
      <c r="AL167" s="44"/>
      <c r="AM167" s="44"/>
      <c r="AN167" s="44"/>
      <c r="AO167" s="44"/>
      <c r="AP167" s="44"/>
      <c r="AQ167" s="44"/>
    </row>
    <row r="168" spans="1:43" s="45" customFormat="1" x14ac:dyDescent="0.3">
      <c r="A168" s="65"/>
      <c r="B168" s="65"/>
      <c r="C168" s="65"/>
      <c r="AJ168" s="44"/>
      <c r="AK168" s="44"/>
      <c r="AL168" s="44"/>
      <c r="AM168" s="44"/>
      <c r="AN168" s="44"/>
      <c r="AO168" s="44"/>
      <c r="AP168" s="44"/>
      <c r="AQ168" s="44"/>
    </row>
    <row r="169" spans="1:43" s="45" customFormat="1" x14ac:dyDescent="0.3">
      <c r="A169" s="65"/>
      <c r="B169" s="65"/>
      <c r="C169" s="65"/>
      <c r="AJ169" s="44"/>
      <c r="AK169" s="44"/>
      <c r="AL169" s="44"/>
      <c r="AM169" s="44"/>
      <c r="AN169" s="44"/>
      <c r="AO169" s="44"/>
      <c r="AP169" s="44"/>
      <c r="AQ169" s="44"/>
    </row>
    <row r="170" spans="1:43" s="45" customFormat="1" x14ac:dyDescent="0.3">
      <c r="A170" s="65"/>
      <c r="B170" s="65"/>
      <c r="C170" s="65"/>
      <c r="AJ170" s="44"/>
      <c r="AK170" s="44"/>
      <c r="AL170" s="44"/>
      <c r="AM170" s="44"/>
      <c r="AN170" s="44"/>
      <c r="AO170" s="44"/>
      <c r="AP170" s="44"/>
      <c r="AQ170" s="44"/>
    </row>
    <row r="171" spans="1:43" s="45" customFormat="1" x14ac:dyDescent="0.3">
      <c r="A171" s="65"/>
      <c r="B171" s="65"/>
      <c r="C171" s="65"/>
      <c r="AJ171" s="44"/>
      <c r="AK171" s="44"/>
      <c r="AL171" s="44"/>
      <c r="AM171" s="44"/>
      <c r="AN171" s="44"/>
      <c r="AO171" s="44"/>
      <c r="AP171" s="44"/>
      <c r="AQ171" s="44"/>
    </row>
    <row r="172" spans="1:43" s="45" customFormat="1" x14ac:dyDescent="0.3">
      <c r="A172" s="65"/>
      <c r="B172" s="65"/>
      <c r="C172" s="65"/>
      <c r="AJ172" s="44"/>
      <c r="AK172" s="44"/>
      <c r="AL172" s="44"/>
      <c r="AM172" s="44"/>
      <c r="AN172" s="44"/>
      <c r="AO172" s="44"/>
      <c r="AP172" s="44"/>
      <c r="AQ172" s="44"/>
    </row>
    <row r="173" spans="1:43" s="45" customFormat="1" x14ac:dyDescent="0.3">
      <c r="A173" s="65"/>
      <c r="B173" s="65"/>
      <c r="C173" s="65"/>
      <c r="AJ173" s="44"/>
      <c r="AK173" s="44"/>
      <c r="AL173" s="44"/>
      <c r="AM173" s="44"/>
      <c r="AN173" s="44"/>
      <c r="AO173" s="44"/>
      <c r="AP173" s="44"/>
      <c r="AQ173" s="44"/>
    </row>
    <row r="174" spans="1:43" s="45" customFormat="1" x14ac:dyDescent="0.3">
      <c r="A174" s="65"/>
      <c r="B174" s="65"/>
      <c r="C174" s="65"/>
      <c r="AJ174" s="44"/>
      <c r="AK174" s="44"/>
      <c r="AL174" s="44"/>
      <c r="AM174" s="44"/>
      <c r="AN174" s="44"/>
      <c r="AO174" s="44"/>
      <c r="AP174" s="44"/>
      <c r="AQ174" s="44"/>
    </row>
    <row r="175" spans="1:43" s="45" customFormat="1" x14ac:dyDescent="0.3">
      <c r="A175" s="65"/>
      <c r="B175" s="65"/>
      <c r="C175" s="65"/>
      <c r="AJ175" s="44"/>
      <c r="AK175" s="44"/>
      <c r="AL175" s="44"/>
      <c r="AM175" s="44"/>
      <c r="AN175" s="44"/>
      <c r="AO175" s="44"/>
      <c r="AP175" s="44"/>
      <c r="AQ175" s="44"/>
    </row>
    <row r="176" spans="1:43" s="45" customFormat="1" x14ac:dyDescent="0.3">
      <c r="A176" s="65"/>
      <c r="B176" s="65"/>
      <c r="C176" s="65"/>
      <c r="AJ176" s="44"/>
      <c r="AK176" s="44"/>
      <c r="AL176" s="44"/>
      <c r="AM176" s="44"/>
      <c r="AN176" s="44"/>
      <c r="AO176" s="44"/>
      <c r="AP176" s="44"/>
      <c r="AQ176" s="44"/>
    </row>
    <row r="177" spans="1:43" s="45" customFormat="1" x14ac:dyDescent="0.3">
      <c r="A177" s="65"/>
      <c r="B177" s="65"/>
      <c r="C177" s="65"/>
      <c r="AJ177" s="44"/>
      <c r="AK177" s="44"/>
      <c r="AL177" s="44"/>
      <c r="AM177" s="44"/>
      <c r="AN177" s="44"/>
      <c r="AO177" s="44"/>
      <c r="AP177" s="44"/>
      <c r="AQ177" s="44"/>
    </row>
    <row r="178" spans="1:43" s="45" customFormat="1" x14ac:dyDescent="0.3">
      <c r="A178" s="65"/>
      <c r="B178" s="65"/>
      <c r="C178" s="65"/>
      <c r="AJ178" s="44"/>
      <c r="AK178" s="44"/>
      <c r="AL178" s="44"/>
      <c r="AM178" s="44"/>
      <c r="AN178" s="44"/>
      <c r="AO178" s="44"/>
      <c r="AP178" s="44"/>
      <c r="AQ178" s="44"/>
    </row>
    <row r="179" spans="1:43" s="45" customFormat="1" x14ac:dyDescent="0.3">
      <c r="A179" s="65"/>
      <c r="B179" s="65"/>
      <c r="C179" s="65"/>
      <c r="AJ179" s="44"/>
      <c r="AK179" s="44"/>
      <c r="AL179" s="44"/>
      <c r="AM179" s="44"/>
      <c r="AN179" s="44"/>
      <c r="AO179" s="44"/>
      <c r="AP179" s="44"/>
      <c r="AQ179" s="44"/>
    </row>
    <row r="180" spans="1:43" s="45" customFormat="1" x14ac:dyDescent="0.3">
      <c r="A180" s="65"/>
      <c r="B180" s="65"/>
      <c r="C180" s="65"/>
      <c r="AJ180" s="44"/>
      <c r="AK180" s="44"/>
      <c r="AL180" s="44"/>
      <c r="AM180" s="44"/>
      <c r="AN180" s="44"/>
      <c r="AO180" s="44"/>
      <c r="AP180" s="44"/>
      <c r="AQ180" s="44"/>
    </row>
    <row r="181" spans="1:43" s="45" customFormat="1" x14ac:dyDescent="0.3">
      <c r="A181" s="65"/>
      <c r="B181" s="65"/>
      <c r="C181" s="65"/>
      <c r="AJ181" s="44"/>
      <c r="AK181" s="44"/>
      <c r="AL181" s="44"/>
      <c r="AM181" s="44"/>
      <c r="AN181" s="44"/>
      <c r="AO181" s="44"/>
      <c r="AP181" s="44"/>
      <c r="AQ181" s="44"/>
    </row>
    <row r="182" spans="1:43" s="45" customFormat="1" x14ac:dyDescent="0.3">
      <c r="A182" s="65"/>
      <c r="B182" s="65"/>
      <c r="C182" s="65"/>
      <c r="AJ182" s="44"/>
      <c r="AK182" s="44"/>
      <c r="AL182" s="44"/>
      <c r="AM182" s="44"/>
      <c r="AN182" s="44"/>
      <c r="AO182" s="44"/>
      <c r="AP182" s="44"/>
      <c r="AQ182" s="44"/>
    </row>
    <row r="183" spans="1:43" s="45" customFormat="1" x14ac:dyDescent="0.3">
      <c r="A183" s="65"/>
      <c r="B183" s="65"/>
      <c r="C183" s="65"/>
      <c r="AJ183" s="44"/>
      <c r="AK183" s="44"/>
      <c r="AL183" s="44"/>
      <c r="AM183" s="44"/>
      <c r="AN183" s="44"/>
      <c r="AO183" s="44"/>
      <c r="AP183" s="44"/>
      <c r="AQ183" s="44"/>
    </row>
    <row r="184" spans="1:43" s="45" customFormat="1" x14ac:dyDescent="0.3">
      <c r="A184" s="65"/>
      <c r="B184" s="65"/>
      <c r="C184" s="65"/>
      <c r="AJ184" s="44"/>
      <c r="AK184" s="44"/>
      <c r="AL184" s="44"/>
      <c r="AM184" s="44"/>
      <c r="AN184" s="44"/>
      <c r="AO184" s="44"/>
      <c r="AP184" s="44"/>
      <c r="AQ184" s="44"/>
    </row>
    <row r="185" spans="1:43" s="45" customFormat="1" x14ac:dyDescent="0.3">
      <c r="A185" s="65"/>
      <c r="B185" s="65"/>
      <c r="C185" s="65"/>
      <c r="AJ185" s="44"/>
      <c r="AK185" s="44"/>
      <c r="AL185" s="44"/>
      <c r="AM185" s="44"/>
      <c r="AN185" s="44"/>
      <c r="AO185" s="44"/>
      <c r="AP185" s="44"/>
      <c r="AQ185" s="44"/>
    </row>
    <row r="186" spans="1:43" s="45" customFormat="1" x14ac:dyDescent="0.3">
      <c r="A186" s="65"/>
      <c r="B186" s="65"/>
      <c r="C186" s="65"/>
      <c r="AJ186" s="44"/>
      <c r="AK186" s="44"/>
      <c r="AL186" s="44"/>
      <c r="AM186" s="44"/>
      <c r="AN186" s="44"/>
      <c r="AO186" s="44"/>
      <c r="AP186" s="44"/>
      <c r="AQ186" s="44"/>
    </row>
    <row r="187" spans="1:43" s="45" customFormat="1" x14ac:dyDescent="0.3">
      <c r="A187" s="65"/>
      <c r="B187" s="65"/>
      <c r="C187" s="65"/>
      <c r="AJ187" s="44"/>
      <c r="AK187" s="44"/>
      <c r="AL187" s="44"/>
      <c r="AM187" s="44"/>
      <c r="AN187" s="44"/>
      <c r="AO187" s="44"/>
      <c r="AP187" s="44"/>
      <c r="AQ187" s="44"/>
    </row>
    <row r="188" spans="1:43" s="45" customFormat="1" x14ac:dyDescent="0.3">
      <c r="A188" s="65"/>
      <c r="B188" s="65"/>
      <c r="C188" s="65"/>
      <c r="AJ188" s="44"/>
      <c r="AK188" s="44"/>
      <c r="AL188" s="44"/>
      <c r="AM188" s="44"/>
      <c r="AN188" s="44"/>
      <c r="AO188" s="44"/>
      <c r="AP188" s="44"/>
      <c r="AQ188" s="44"/>
    </row>
    <row r="189" spans="1:43" s="45" customFormat="1" x14ac:dyDescent="0.3">
      <c r="A189" s="65"/>
      <c r="B189" s="65"/>
      <c r="C189" s="65"/>
      <c r="AJ189" s="44"/>
      <c r="AK189" s="44"/>
      <c r="AL189" s="44"/>
      <c r="AM189" s="44"/>
      <c r="AN189" s="44"/>
      <c r="AO189" s="44"/>
      <c r="AP189" s="44"/>
      <c r="AQ189" s="44"/>
    </row>
    <row r="190" spans="1:43" s="45" customFormat="1" x14ac:dyDescent="0.3">
      <c r="A190" s="65"/>
      <c r="B190" s="65"/>
      <c r="C190" s="65"/>
      <c r="AJ190" s="44"/>
      <c r="AK190" s="44"/>
      <c r="AL190" s="44"/>
      <c r="AM190" s="44"/>
      <c r="AN190" s="44"/>
      <c r="AO190" s="44"/>
      <c r="AP190" s="44"/>
      <c r="AQ190" s="44"/>
    </row>
    <row r="191" spans="1:43" s="45" customFormat="1" x14ac:dyDescent="0.3">
      <c r="A191" s="65"/>
      <c r="B191" s="65"/>
      <c r="C191" s="65"/>
      <c r="AJ191" s="44"/>
      <c r="AK191" s="44"/>
      <c r="AL191" s="44"/>
      <c r="AM191" s="44"/>
      <c r="AN191" s="44"/>
      <c r="AO191" s="44"/>
      <c r="AP191" s="44"/>
      <c r="AQ191" s="44"/>
    </row>
    <row r="192" spans="1:43" s="45" customFormat="1" x14ac:dyDescent="0.3">
      <c r="A192" s="65"/>
      <c r="B192" s="65"/>
      <c r="C192" s="65"/>
      <c r="AJ192" s="44"/>
      <c r="AK192" s="44"/>
      <c r="AL192" s="44"/>
      <c r="AM192" s="44"/>
      <c r="AN192" s="44"/>
      <c r="AO192" s="44"/>
      <c r="AP192" s="44"/>
      <c r="AQ192" s="44"/>
    </row>
    <row r="193" spans="1:43" s="45" customFormat="1" x14ac:dyDescent="0.3">
      <c r="A193" s="65"/>
      <c r="B193" s="65"/>
      <c r="C193" s="65"/>
      <c r="AJ193" s="44"/>
      <c r="AK193" s="44"/>
      <c r="AL193" s="44"/>
      <c r="AM193" s="44"/>
      <c r="AN193" s="44"/>
      <c r="AO193" s="44"/>
      <c r="AP193" s="44"/>
      <c r="AQ193" s="44"/>
    </row>
    <row r="194" spans="1:43" s="45" customFormat="1" x14ac:dyDescent="0.3">
      <c r="A194" s="65"/>
      <c r="B194" s="65"/>
      <c r="C194" s="65"/>
      <c r="AJ194" s="44"/>
      <c r="AK194" s="44"/>
      <c r="AL194" s="44"/>
      <c r="AM194" s="44"/>
      <c r="AN194" s="44"/>
      <c r="AO194" s="44"/>
      <c r="AP194" s="44"/>
      <c r="AQ194" s="44"/>
    </row>
    <row r="195" spans="1:43" s="45" customFormat="1" x14ac:dyDescent="0.3">
      <c r="A195" s="65"/>
      <c r="B195" s="65"/>
      <c r="C195" s="65"/>
      <c r="AJ195" s="44"/>
      <c r="AK195" s="44"/>
      <c r="AL195" s="44"/>
      <c r="AM195" s="44"/>
      <c r="AN195" s="44"/>
      <c r="AO195" s="44"/>
      <c r="AP195" s="44"/>
      <c r="AQ195" s="44"/>
    </row>
    <row r="196" spans="1:43" s="45" customFormat="1" x14ac:dyDescent="0.3">
      <c r="A196" s="65"/>
      <c r="B196" s="65"/>
      <c r="C196" s="65"/>
      <c r="AJ196" s="44"/>
      <c r="AK196" s="44"/>
      <c r="AL196" s="44"/>
      <c r="AM196" s="44"/>
      <c r="AN196" s="44"/>
      <c r="AO196" s="44"/>
      <c r="AP196" s="44"/>
      <c r="AQ196" s="44"/>
    </row>
    <row r="197" spans="1:43" s="45" customFormat="1" x14ac:dyDescent="0.3">
      <c r="A197" s="65"/>
      <c r="B197" s="65"/>
      <c r="C197" s="65"/>
      <c r="AJ197" s="44"/>
      <c r="AK197" s="44"/>
      <c r="AL197" s="44"/>
      <c r="AM197" s="44"/>
      <c r="AN197" s="44"/>
      <c r="AO197" s="44"/>
      <c r="AP197" s="44"/>
      <c r="AQ197" s="44"/>
    </row>
    <row r="198" spans="1:43" s="45" customFormat="1" x14ac:dyDescent="0.3">
      <c r="A198" s="65"/>
      <c r="B198" s="65"/>
      <c r="C198" s="65"/>
      <c r="AJ198" s="44"/>
      <c r="AK198" s="44"/>
      <c r="AL198" s="44"/>
      <c r="AM198" s="44"/>
      <c r="AN198" s="44"/>
      <c r="AO198" s="44"/>
      <c r="AP198" s="44"/>
      <c r="AQ198" s="44"/>
    </row>
    <row r="199" spans="1:43" s="45" customFormat="1" x14ac:dyDescent="0.3">
      <c r="A199" s="65"/>
      <c r="B199" s="65"/>
      <c r="C199" s="65"/>
      <c r="AJ199" s="44"/>
      <c r="AK199" s="44"/>
      <c r="AL199" s="44"/>
      <c r="AM199" s="44"/>
      <c r="AN199" s="44"/>
      <c r="AO199" s="44"/>
      <c r="AP199" s="44"/>
      <c r="AQ199" s="44"/>
    </row>
    <row r="200" spans="1:43" s="45" customFormat="1" x14ac:dyDescent="0.3">
      <c r="A200" s="65"/>
      <c r="B200" s="65"/>
      <c r="C200" s="65"/>
      <c r="AJ200" s="44"/>
      <c r="AK200" s="44"/>
      <c r="AL200" s="44"/>
      <c r="AM200" s="44"/>
      <c r="AN200" s="44"/>
      <c r="AO200" s="44"/>
      <c r="AP200" s="44"/>
      <c r="AQ200" s="44"/>
    </row>
    <row r="201" spans="1:43" s="45" customFormat="1" x14ac:dyDescent="0.3">
      <c r="A201" s="65"/>
      <c r="B201" s="65"/>
      <c r="C201" s="65"/>
      <c r="AJ201" s="44"/>
      <c r="AK201" s="44"/>
      <c r="AL201" s="44"/>
      <c r="AM201" s="44"/>
      <c r="AN201" s="44"/>
      <c r="AO201" s="44"/>
      <c r="AP201" s="44"/>
      <c r="AQ201" s="44"/>
    </row>
    <row r="202" spans="1:43" s="45" customFormat="1" x14ac:dyDescent="0.3">
      <c r="A202" s="65"/>
      <c r="B202" s="65"/>
      <c r="C202" s="65"/>
      <c r="AJ202" s="44"/>
      <c r="AK202" s="44"/>
      <c r="AL202" s="44"/>
      <c r="AM202" s="44"/>
      <c r="AN202" s="44"/>
      <c r="AO202" s="44"/>
      <c r="AP202" s="44"/>
      <c r="AQ202" s="44"/>
    </row>
    <row r="203" spans="1:43" s="45" customFormat="1" x14ac:dyDescent="0.3">
      <c r="A203" s="65"/>
      <c r="B203" s="65"/>
      <c r="C203" s="65"/>
      <c r="AJ203" s="44"/>
      <c r="AK203" s="44"/>
      <c r="AL203" s="44"/>
      <c r="AM203" s="44"/>
      <c r="AN203" s="44"/>
      <c r="AO203" s="44"/>
      <c r="AP203" s="44"/>
      <c r="AQ203" s="44"/>
    </row>
    <row r="204" spans="1:43" s="45" customFormat="1" x14ac:dyDescent="0.3">
      <c r="A204" s="65"/>
      <c r="B204" s="65"/>
      <c r="C204" s="65"/>
      <c r="AJ204" s="44"/>
      <c r="AK204" s="44"/>
      <c r="AL204" s="44"/>
      <c r="AM204" s="44"/>
      <c r="AN204" s="44"/>
      <c r="AO204" s="44"/>
      <c r="AP204" s="44"/>
      <c r="AQ204" s="44"/>
    </row>
    <row r="205" spans="1:43" s="45" customFormat="1" x14ac:dyDescent="0.3">
      <c r="A205" s="65"/>
      <c r="B205" s="65"/>
      <c r="C205" s="65"/>
      <c r="AJ205" s="44"/>
      <c r="AK205" s="44"/>
      <c r="AL205" s="44"/>
      <c r="AM205" s="44"/>
      <c r="AN205" s="44"/>
      <c r="AO205" s="44"/>
      <c r="AP205" s="44"/>
      <c r="AQ205" s="44"/>
    </row>
    <row r="206" spans="1:43" s="45" customFormat="1" x14ac:dyDescent="0.3">
      <c r="A206" s="65"/>
      <c r="B206" s="65"/>
      <c r="C206" s="65"/>
      <c r="AJ206" s="44"/>
      <c r="AK206" s="44"/>
      <c r="AL206" s="44"/>
      <c r="AM206" s="44"/>
      <c r="AN206" s="44"/>
      <c r="AO206" s="44"/>
      <c r="AP206" s="44"/>
      <c r="AQ206" s="44"/>
    </row>
    <row r="207" spans="1:43" s="45" customFormat="1" x14ac:dyDescent="0.3">
      <c r="A207" s="65"/>
      <c r="B207" s="65"/>
      <c r="C207" s="65"/>
      <c r="AJ207" s="44"/>
      <c r="AK207" s="44"/>
      <c r="AL207" s="44"/>
      <c r="AM207" s="44"/>
      <c r="AN207" s="44"/>
      <c r="AO207" s="44"/>
      <c r="AP207" s="44"/>
      <c r="AQ207" s="44"/>
    </row>
    <row r="208" spans="1:43" s="45" customFormat="1" x14ac:dyDescent="0.3">
      <c r="A208" s="65"/>
      <c r="B208" s="65"/>
      <c r="C208" s="65"/>
      <c r="AJ208" s="44"/>
      <c r="AK208" s="44"/>
      <c r="AL208" s="44"/>
      <c r="AM208" s="44"/>
      <c r="AN208" s="44"/>
      <c r="AO208" s="44"/>
      <c r="AP208" s="44"/>
      <c r="AQ208" s="44"/>
    </row>
    <row r="209" spans="1:43" s="45" customFormat="1" x14ac:dyDescent="0.3">
      <c r="A209" s="65"/>
      <c r="B209" s="65"/>
      <c r="C209" s="65"/>
      <c r="AJ209" s="44"/>
      <c r="AK209" s="44"/>
      <c r="AL209" s="44"/>
      <c r="AM209" s="44"/>
      <c r="AN209" s="44"/>
      <c r="AO209" s="44"/>
      <c r="AP209" s="44"/>
      <c r="AQ209" s="44"/>
    </row>
    <row r="210" spans="1:43" s="45" customFormat="1" x14ac:dyDescent="0.3">
      <c r="A210" s="65"/>
      <c r="B210" s="65"/>
      <c r="C210" s="65"/>
      <c r="AJ210" s="44"/>
      <c r="AK210" s="44"/>
      <c r="AL210" s="44"/>
      <c r="AM210" s="44"/>
      <c r="AN210" s="44"/>
      <c r="AO210" s="44"/>
      <c r="AP210" s="44"/>
      <c r="AQ210" s="44"/>
    </row>
    <row r="211" spans="1:43" s="45" customFormat="1" x14ac:dyDescent="0.3">
      <c r="A211" s="65"/>
      <c r="B211" s="65"/>
      <c r="C211" s="65"/>
      <c r="AJ211" s="44"/>
      <c r="AK211" s="44"/>
      <c r="AL211" s="44"/>
      <c r="AM211" s="44"/>
      <c r="AN211" s="44"/>
      <c r="AO211" s="44"/>
      <c r="AP211" s="44"/>
      <c r="AQ211" s="44"/>
    </row>
    <row r="212" spans="1:43" s="45" customFormat="1" x14ac:dyDescent="0.3">
      <c r="A212" s="65"/>
      <c r="B212" s="65"/>
      <c r="C212" s="65"/>
      <c r="AJ212" s="44"/>
      <c r="AK212" s="44"/>
      <c r="AL212" s="44"/>
      <c r="AM212" s="44"/>
      <c r="AN212" s="44"/>
      <c r="AO212" s="44"/>
      <c r="AP212" s="44"/>
      <c r="AQ212" s="44"/>
    </row>
    <row r="213" spans="1:43" s="45" customFormat="1" x14ac:dyDescent="0.3">
      <c r="A213" s="65"/>
      <c r="B213" s="65"/>
      <c r="C213" s="65"/>
      <c r="AJ213" s="44"/>
      <c r="AK213" s="44"/>
      <c r="AL213" s="44"/>
      <c r="AM213" s="44"/>
      <c r="AN213" s="44"/>
      <c r="AO213" s="44"/>
      <c r="AP213" s="44"/>
      <c r="AQ213" s="44"/>
    </row>
    <row r="214" spans="1:43" s="45" customFormat="1" x14ac:dyDescent="0.3">
      <c r="A214" s="65"/>
      <c r="B214" s="65"/>
      <c r="C214" s="65"/>
      <c r="AJ214" s="44"/>
      <c r="AK214" s="44"/>
      <c r="AL214" s="44"/>
      <c r="AM214" s="44"/>
      <c r="AN214" s="44"/>
      <c r="AO214" s="44"/>
      <c r="AP214" s="44"/>
      <c r="AQ214" s="44"/>
    </row>
    <row r="215" spans="1:43" s="45" customFormat="1" x14ac:dyDescent="0.3">
      <c r="A215" s="65"/>
      <c r="B215" s="65"/>
      <c r="C215" s="65"/>
      <c r="AJ215" s="44"/>
      <c r="AK215" s="44"/>
      <c r="AL215" s="44"/>
      <c r="AM215" s="44"/>
      <c r="AN215" s="44"/>
      <c r="AO215" s="44"/>
      <c r="AP215" s="44"/>
      <c r="AQ215" s="44"/>
    </row>
    <row r="216" spans="1:43" s="45" customFormat="1" x14ac:dyDescent="0.3">
      <c r="A216" s="65"/>
      <c r="B216" s="65"/>
      <c r="C216" s="65"/>
      <c r="AJ216" s="44"/>
      <c r="AK216" s="44"/>
      <c r="AL216" s="44"/>
      <c r="AM216" s="44"/>
      <c r="AN216" s="44"/>
      <c r="AO216" s="44"/>
      <c r="AP216" s="44"/>
      <c r="AQ216" s="44"/>
    </row>
    <row r="217" spans="1:43" s="45" customFormat="1" x14ac:dyDescent="0.3">
      <c r="A217" s="65"/>
      <c r="B217" s="65"/>
      <c r="C217" s="65"/>
      <c r="AJ217" s="44"/>
      <c r="AK217" s="44"/>
      <c r="AL217" s="44"/>
      <c r="AM217" s="44"/>
      <c r="AN217" s="44"/>
      <c r="AO217" s="44"/>
      <c r="AP217" s="44"/>
      <c r="AQ217" s="44"/>
    </row>
    <row r="218" spans="1:43" s="45" customFormat="1" x14ac:dyDescent="0.3">
      <c r="A218" s="65"/>
      <c r="B218" s="65"/>
      <c r="C218" s="65"/>
      <c r="AJ218" s="44"/>
      <c r="AK218" s="44"/>
      <c r="AL218" s="44"/>
      <c r="AM218" s="44"/>
      <c r="AN218" s="44"/>
      <c r="AO218" s="44"/>
      <c r="AP218" s="44"/>
      <c r="AQ218" s="44"/>
    </row>
    <row r="219" spans="1:43" s="45" customFormat="1" x14ac:dyDescent="0.3">
      <c r="A219" s="65"/>
      <c r="B219" s="65"/>
      <c r="C219" s="65"/>
      <c r="AJ219" s="44"/>
      <c r="AK219" s="44"/>
      <c r="AL219" s="44"/>
      <c r="AM219" s="44"/>
      <c r="AN219" s="44"/>
      <c r="AO219" s="44"/>
      <c r="AP219" s="44"/>
      <c r="AQ219" s="44"/>
    </row>
    <row r="220" spans="1:43" s="45" customFormat="1" x14ac:dyDescent="0.3">
      <c r="A220" s="65"/>
      <c r="B220" s="65"/>
      <c r="C220" s="65"/>
      <c r="AJ220" s="44"/>
      <c r="AK220" s="44"/>
      <c r="AL220" s="44"/>
      <c r="AM220" s="44"/>
      <c r="AN220" s="44"/>
      <c r="AO220" s="44"/>
      <c r="AP220" s="44"/>
      <c r="AQ220" s="44"/>
    </row>
    <row r="221" spans="1:43" s="45" customFormat="1" x14ac:dyDescent="0.3">
      <c r="A221" s="65"/>
      <c r="B221" s="65"/>
      <c r="C221" s="65"/>
      <c r="AJ221" s="44"/>
      <c r="AK221" s="44"/>
      <c r="AL221" s="44"/>
      <c r="AM221" s="44"/>
      <c r="AN221" s="44"/>
      <c r="AO221" s="44"/>
      <c r="AP221" s="44"/>
      <c r="AQ221" s="44"/>
    </row>
    <row r="222" spans="1:43" s="45" customFormat="1" x14ac:dyDescent="0.3">
      <c r="A222" s="65"/>
      <c r="B222" s="65"/>
      <c r="C222" s="65"/>
      <c r="AJ222" s="44"/>
      <c r="AK222" s="44"/>
      <c r="AL222" s="44"/>
      <c r="AM222" s="44"/>
      <c r="AN222" s="44"/>
      <c r="AO222" s="44"/>
      <c r="AP222" s="44"/>
      <c r="AQ222" s="44"/>
    </row>
    <row r="223" spans="1:43" s="45" customFormat="1" x14ac:dyDescent="0.3">
      <c r="A223" s="65"/>
      <c r="B223" s="65"/>
      <c r="C223" s="65"/>
      <c r="AJ223" s="44"/>
      <c r="AK223" s="44"/>
      <c r="AL223" s="44"/>
      <c r="AM223" s="44"/>
      <c r="AN223" s="44"/>
      <c r="AO223" s="44"/>
      <c r="AP223" s="44"/>
      <c r="AQ223" s="44"/>
    </row>
    <row r="224" spans="1:43" s="45" customFormat="1" x14ac:dyDescent="0.3">
      <c r="A224" s="65"/>
      <c r="B224" s="65"/>
      <c r="C224" s="65"/>
      <c r="AJ224" s="44"/>
      <c r="AK224" s="44"/>
      <c r="AL224" s="44"/>
      <c r="AM224" s="44"/>
      <c r="AN224" s="44"/>
      <c r="AO224" s="44"/>
      <c r="AP224" s="44"/>
      <c r="AQ224" s="44"/>
    </row>
    <row r="225" spans="1:43" s="45" customFormat="1" x14ac:dyDescent="0.3">
      <c r="A225" s="65"/>
      <c r="B225" s="65"/>
      <c r="C225" s="65"/>
      <c r="AJ225" s="44"/>
      <c r="AK225" s="44"/>
      <c r="AL225" s="44"/>
      <c r="AM225" s="44"/>
      <c r="AN225" s="44"/>
      <c r="AO225" s="44"/>
      <c r="AP225" s="44"/>
      <c r="AQ225" s="44"/>
    </row>
    <row r="226" spans="1:43" s="45" customFormat="1" x14ac:dyDescent="0.3">
      <c r="A226" s="65"/>
      <c r="B226" s="65"/>
      <c r="C226" s="65"/>
      <c r="AJ226" s="44"/>
      <c r="AK226" s="44"/>
      <c r="AL226" s="44"/>
      <c r="AM226" s="44"/>
      <c r="AN226" s="44"/>
      <c r="AO226" s="44"/>
      <c r="AP226" s="44"/>
      <c r="AQ226" s="44"/>
    </row>
    <row r="227" spans="1:43" s="45" customFormat="1" x14ac:dyDescent="0.3">
      <c r="A227" s="65"/>
      <c r="B227" s="65"/>
      <c r="C227" s="65"/>
      <c r="AJ227" s="44"/>
      <c r="AK227" s="44"/>
      <c r="AL227" s="44"/>
      <c r="AM227" s="44"/>
      <c r="AN227" s="44"/>
      <c r="AO227" s="44"/>
      <c r="AP227" s="44"/>
      <c r="AQ227" s="44"/>
    </row>
    <row r="228" spans="1:43" s="45" customFormat="1" x14ac:dyDescent="0.3">
      <c r="A228" s="65"/>
      <c r="B228" s="65"/>
      <c r="C228" s="65"/>
      <c r="AJ228" s="44"/>
      <c r="AK228" s="44"/>
      <c r="AL228" s="44"/>
      <c r="AM228" s="44"/>
      <c r="AN228" s="44"/>
      <c r="AO228" s="44"/>
      <c r="AP228" s="44"/>
      <c r="AQ228" s="44"/>
    </row>
    <row r="229" spans="1:43" s="45" customFormat="1" x14ac:dyDescent="0.3">
      <c r="A229" s="65"/>
      <c r="B229" s="65"/>
      <c r="C229" s="65"/>
      <c r="AJ229" s="44"/>
      <c r="AK229" s="44"/>
      <c r="AL229" s="44"/>
      <c r="AM229" s="44"/>
      <c r="AN229" s="44"/>
      <c r="AO229" s="44"/>
      <c r="AP229" s="44"/>
      <c r="AQ229" s="44"/>
    </row>
    <row r="230" spans="1:43" s="45" customFormat="1" x14ac:dyDescent="0.3">
      <c r="A230" s="65"/>
      <c r="B230" s="65"/>
      <c r="C230" s="65"/>
      <c r="AJ230" s="44"/>
      <c r="AK230" s="44"/>
      <c r="AL230" s="44"/>
      <c r="AM230" s="44"/>
      <c r="AN230" s="44"/>
      <c r="AO230" s="44"/>
      <c r="AP230" s="44"/>
      <c r="AQ230" s="44"/>
    </row>
    <row r="231" spans="1:43" s="45" customFormat="1" x14ac:dyDescent="0.3">
      <c r="A231" s="65"/>
      <c r="B231" s="65"/>
      <c r="C231" s="65"/>
      <c r="AJ231" s="44"/>
      <c r="AK231" s="44"/>
      <c r="AL231" s="44"/>
      <c r="AM231" s="44"/>
      <c r="AN231" s="44"/>
      <c r="AO231" s="44"/>
      <c r="AP231" s="44"/>
      <c r="AQ231" s="44"/>
    </row>
    <row r="232" spans="1:43" s="45" customFormat="1" x14ac:dyDescent="0.3">
      <c r="A232" s="65"/>
      <c r="B232" s="65"/>
      <c r="C232" s="65"/>
      <c r="AJ232" s="44"/>
      <c r="AK232" s="44"/>
      <c r="AL232" s="44"/>
      <c r="AM232" s="44"/>
      <c r="AN232" s="44"/>
      <c r="AO232" s="44"/>
      <c r="AP232" s="44"/>
      <c r="AQ232" s="44"/>
    </row>
    <row r="233" spans="1:43" s="45" customFormat="1" x14ac:dyDescent="0.3">
      <c r="A233" s="65"/>
      <c r="B233" s="65"/>
      <c r="C233" s="65"/>
      <c r="AJ233" s="44"/>
      <c r="AK233" s="44"/>
      <c r="AL233" s="44"/>
      <c r="AM233" s="44"/>
      <c r="AN233" s="44"/>
      <c r="AO233" s="44"/>
      <c r="AP233" s="44"/>
      <c r="AQ233" s="44"/>
    </row>
    <row r="234" spans="1:43" s="45" customFormat="1" x14ac:dyDescent="0.3">
      <c r="A234" s="65"/>
      <c r="B234" s="65"/>
      <c r="C234" s="65"/>
      <c r="AJ234" s="44"/>
      <c r="AK234" s="44"/>
      <c r="AL234" s="44"/>
      <c r="AM234" s="44"/>
      <c r="AN234" s="44"/>
      <c r="AO234" s="44"/>
      <c r="AP234" s="44"/>
      <c r="AQ234" s="44"/>
    </row>
    <row r="235" spans="1:43" s="45" customFormat="1" x14ac:dyDescent="0.3">
      <c r="A235" s="65"/>
      <c r="B235" s="65"/>
      <c r="C235" s="65"/>
      <c r="AJ235" s="44"/>
      <c r="AK235" s="44"/>
      <c r="AL235" s="44"/>
      <c r="AM235" s="44"/>
      <c r="AN235" s="44"/>
      <c r="AO235" s="44"/>
      <c r="AP235" s="44"/>
      <c r="AQ235" s="44"/>
    </row>
    <row r="236" spans="1:43" s="45" customFormat="1" x14ac:dyDescent="0.3">
      <c r="A236" s="65"/>
      <c r="B236" s="65"/>
      <c r="C236" s="65"/>
      <c r="AJ236" s="44"/>
      <c r="AK236" s="44"/>
      <c r="AL236" s="44"/>
      <c r="AM236" s="44"/>
      <c r="AN236" s="44"/>
      <c r="AO236" s="44"/>
      <c r="AP236" s="44"/>
      <c r="AQ236" s="44"/>
    </row>
    <row r="237" spans="1:43" s="45" customFormat="1" x14ac:dyDescent="0.3">
      <c r="A237" s="65"/>
      <c r="B237" s="65"/>
      <c r="C237" s="65"/>
      <c r="AJ237" s="44"/>
      <c r="AK237" s="44"/>
      <c r="AL237" s="44"/>
      <c r="AM237" s="44"/>
      <c r="AN237" s="44"/>
      <c r="AO237" s="44"/>
      <c r="AP237" s="44"/>
      <c r="AQ237" s="44"/>
    </row>
    <row r="238" spans="1:43" s="45" customFormat="1" x14ac:dyDescent="0.3">
      <c r="A238" s="65"/>
      <c r="B238" s="65"/>
      <c r="C238" s="65"/>
      <c r="AJ238" s="44"/>
      <c r="AK238" s="44"/>
      <c r="AL238" s="44"/>
      <c r="AM238" s="44"/>
      <c r="AN238" s="44"/>
      <c r="AO238" s="44"/>
      <c r="AP238" s="44"/>
      <c r="AQ238" s="44"/>
    </row>
    <row r="239" spans="1:43" s="45" customFormat="1" x14ac:dyDescent="0.3">
      <c r="A239" s="65"/>
      <c r="B239" s="65"/>
      <c r="C239" s="65"/>
      <c r="AJ239" s="44"/>
      <c r="AK239" s="44"/>
      <c r="AL239" s="44"/>
      <c r="AM239" s="44"/>
      <c r="AN239" s="44"/>
      <c r="AO239" s="44"/>
      <c r="AP239" s="44"/>
      <c r="AQ239" s="44"/>
    </row>
    <row r="240" spans="1:43" s="45" customFormat="1" x14ac:dyDescent="0.3">
      <c r="A240" s="65"/>
      <c r="B240" s="65"/>
      <c r="C240" s="65"/>
      <c r="AJ240" s="44"/>
      <c r="AK240" s="44"/>
      <c r="AL240" s="44"/>
      <c r="AM240" s="44"/>
      <c r="AN240" s="44"/>
      <c r="AO240" s="44"/>
      <c r="AP240" s="44"/>
      <c r="AQ240" s="44"/>
    </row>
    <row r="241" spans="1:43" s="45" customFormat="1" x14ac:dyDescent="0.3">
      <c r="A241" s="65"/>
      <c r="B241" s="65"/>
      <c r="C241" s="65"/>
      <c r="AJ241" s="44"/>
      <c r="AK241" s="44"/>
      <c r="AL241" s="44"/>
      <c r="AM241" s="44"/>
      <c r="AN241" s="44"/>
      <c r="AO241" s="44"/>
      <c r="AP241" s="44"/>
      <c r="AQ241" s="44"/>
    </row>
    <row r="242" spans="1:43" s="45" customFormat="1" x14ac:dyDescent="0.3">
      <c r="A242" s="65"/>
      <c r="B242" s="65"/>
      <c r="C242" s="65"/>
      <c r="AJ242" s="44"/>
      <c r="AK242" s="44"/>
      <c r="AL242" s="44"/>
      <c r="AM242" s="44"/>
      <c r="AN242" s="44"/>
      <c r="AO242" s="44"/>
      <c r="AP242" s="44"/>
      <c r="AQ242" s="44"/>
    </row>
    <row r="243" spans="1:43" s="45" customFormat="1" x14ac:dyDescent="0.3">
      <c r="A243" s="65"/>
      <c r="B243" s="65"/>
      <c r="C243" s="65"/>
      <c r="AJ243" s="44"/>
      <c r="AK243" s="44"/>
      <c r="AL243" s="44"/>
      <c r="AM243" s="44"/>
      <c r="AN243" s="44"/>
      <c r="AO243" s="44"/>
      <c r="AP243" s="44"/>
      <c r="AQ243" s="44"/>
    </row>
    <row r="244" spans="1:43" s="45" customFormat="1" x14ac:dyDescent="0.3">
      <c r="A244" s="65"/>
      <c r="B244" s="65"/>
      <c r="C244" s="65"/>
      <c r="AJ244" s="44"/>
      <c r="AK244" s="44"/>
      <c r="AL244" s="44"/>
      <c r="AM244" s="44"/>
      <c r="AN244" s="44"/>
      <c r="AO244" s="44"/>
      <c r="AP244" s="44"/>
      <c r="AQ244" s="44"/>
    </row>
    <row r="245" spans="1:43" s="45" customFormat="1" x14ac:dyDescent="0.3">
      <c r="A245" s="65"/>
      <c r="B245" s="65"/>
      <c r="C245" s="65"/>
      <c r="AJ245" s="44"/>
      <c r="AK245" s="44"/>
      <c r="AL245" s="44"/>
      <c r="AM245" s="44"/>
      <c r="AN245" s="44"/>
      <c r="AO245" s="44"/>
      <c r="AP245" s="44"/>
      <c r="AQ245" s="44"/>
    </row>
    <row r="246" spans="1:43" s="45" customFormat="1" x14ac:dyDescent="0.3">
      <c r="A246" s="65"/>
      <c r="B246" s="65"/>
      <c r="C246" s="65"/>
      <c r="AJ246" s="44"/>
      <c r="AK246" s="44"/>
      <c r="AL246" s="44"/>
      <c r="AM246" s="44"/>
      <c r="AN246" s="44"/>
      <c r="AO246" s="44"/>
      <c r="AP246" s="44"/>
      <c r="AQ246" s="44"/>
    </row>
    <row r="247" spans="1:43" s="45" customFormat="1" x14ac:dyDescent="0.3">
      <c r="A247" s="65"/>
      <c r="B247" s="65"/>
      <c r="C247" s="65"/>
      <c r="AJ247" s="44"/>
      <c r="AK247" s="44"/>
      <c r="AL247" s="44"/>
      <c r="AM247" s="44"/>
      <c r="AN247" s="44"/>
      <c r="AO247" s="44"/>
      <c r="AP247" s="44"/>
      <c r="AQ247" s="44"/>
    </row>
    <row r="248" spans="1:43" s="45" customFormat="1" x14ac:dyDescent="0.3">
      <c r="A248" s="65"/>
      <c r="B248" s="65"/>
      <c r="C248" s="65"/>
      <c r="AJ248" s="44"/>
      <c r="AK248" s="44"/>
      <c r="AL248" s="44"/>
      <c r="AM248" s="44"/>
      <c r="AN248" s="44"/>
      <c r="AO248" s="44"/>
      <c r="AP248" s="44"/>
      <c r="AQ248" s="44"/>
    </row>
    <row r="249" spans="1:43" s="45" customFormat="1" x14ac:dyDescent="0.3">
      <c r="A249" s="65"/>
      <c r="B249" s="65"/>
      <c r="C249" s="65"/>
      <c r="AJ249" s="44"/>
      <c r="AK249" s="44"/>
      <c r="AL249" s="44"/>
      <c r="AM249" s="44"/>
      <c r="AN249" s="44"/>
      <c r="AO249" s="44"/>
      <c r="AP249" s="44"/>
      <c r="AQ249" s="44"/>
    </row>
    <row r="250" spans="1:43" s="45" customFormat="1" x14ac:dyDescent="0.3">
      <c r="A250" s="65"/>
      <c r="B250" s="65"/>
      <c r="C250" s="65"/>
      <c r="AJ250" s="44"/>
      <c r="AK250" s="44"/>
      <c r="AL250" s="44"/>
      <c r="AM250" s="44"/>
      <c r="AN250" s="44"/>
      <c r="AO250" s="44"/>
      <c r="AP250" s="44"/>
      <c r="AQ250" s="44"/>
    </row>
    <row r="251" spans="1:43" s="45" customFormat="1" x14ac:dyDescent="0.3">
      <c r="A251" s="65"/>
      <c r="B251" s="65"/>
      <c r="C251" s="65"/>
      <c r="AJ251" s="44"/>
      <c r="AK251" s="44"/>
      <c r="AL251" s="44"/>
      <c r="AM251" s="44"/>
      <c r="AN251" s="44"/>
      <c r="AO251" s="44"/>
      <c r="AP251" s="44"/>
      <c r="AQ251" s="44"/>
    </row>
    <row r="252" spans="1:43" s="45" customFormat="1" x14ac:dyDescent="0.3">
      <c r="A252" s="65"/>
      <c r="B252" s="65"/>
      <c r="C252" s="65"/>
      <c r="AJ252" s="44"/>
      <c r="AK252" s="44"/>
      <c r="AL252" s="44"/>
      <c r="AM252" s="44"/>
      <c r="AN252" s="44"/>
      <c r="AO252" s="44"/>
      <c r="AP252" s="44"/>
      <c r="AQ252" s="44"/>
    </row>
    <row r="253" spans="1:43" s="45" customFormat="1" x14ac:dyDescent="0.3">
      <c r="A253" s="65"/>
      <c r="B253" s="65"/>
      <c r="C253" s="65"/>
      <c r="AJ253" s="44"/>
      <c r="AK253" s="44"/>
      <c r="AL253" s="44"/>
      <c r="AM253" s="44"/>
      <c r="AN253" s="44"/>
      <c r="AO253" s="44"/>
      <c r="AP253" s="44"/>
      <c r="AQ253" s="44"/>
    </row>
    <row r="254" spans="1:43" s="45" customFormat="1" x14ac:dyDescent="0.3">
      <c r="A254" s="65"/>
      <c r="B254" s="65"/>
      <c r="C254" s="65"/>
      <c r="AJ254" s="44"/>
      <c r="AK254" s="44"/>
      <c r="AL254" s="44"/>
      <c r="AM254" s="44"/>
      <c r="AN254" s="44"/>
      <c r="AO254" s="44"/>
      <c r="AP254" s="44"/>
      <c r="AQ254" s="44"/>
    </row>
    <row r="255" spans="1:43" s="45" customFormat="1" x14ac:dyDescent="0.3">
      <c r="A255" s="65"/>
      <c r="B255" s="65"/>
      <c r="C255" s="65"/>
      <c r="AJ255" s="44"/>
      <c r="AK255" s="44"/>
      <c r="AL255" s="44"/>
      <c r="AM255" s="44"/>
      <c r="AN255" s="44"/>
      <c r="AO255" s="44"/>
      <c r="AP255" s="44"/>
      <c r="AQ255" s="44"/>
    </row>
    <row r="256" spans="1:43" s="45" customFormat="1" x14ac:dyDescent="0.3">
      <c r="A256" s="65"/>
      <c r="B256" s="65"/>
      <c r="C256" s="65"/>
      <c r="AJ256" s="44"/>
      <c r="AK256" s="44"/>
      <c r="AL256" s="44"/>
      <c r="AM256" s="44"/>
      <c r="AN256" s="44"/>
      <c r="AO256" s="44"/>
      <c r="AP256" s="44"/>
      <c r="AQ256" s="44"/>
    </row>
  </sheetData>
  <mergeCells count="6">
    <mergeCell ref="A73:C73"/>
    <mergeCell ref="A4:C4"/>
    <mergeCell ref="A6:C7"/>
    <mergeCell ref="W6:W7"/>
    <mergeCell ref="A8:C8"/>
    <mergeCell ref="A10:C10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r:id="rId1"/>
  <headerFooter alignWithMargins="0"/>
  <colBreaks count="1" manualBreakCount="1">
    <brk id="11" min="1" max="7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Q256"/>
  <sheetViews>
    <sheetView zoomScale="55" zoomScaleNormal="55" zoomScaleSheetLayoutView="52" workbookViewId="0">
      <selection activeCell="W25" sqref="W25"/>
    </sheetView>
  </sheetViews>
  <sheetFormatPr baseColWidth="10" defaultColWidth="7.6640625" defaultRowHeight="17.399999999999999" x14ac:dyDescent="0.3"/>
  <cols>
    <col min="1" max="2" width="2.33203125" style="65" customWidth="1"/>
    <col min="3" max="3" width="39.33203125" style="66" customWidth="1"/>
    <col min="4" max="21" width="16.5546875" style="122" customWidth="1"/>
    <col min="22" max="22" width="16.5546875" style="122" hidden="1" customWidth="1"/>
    <col min="23" max="23" width="16.5546875" style="122" customWidth="1"/>
    <col min="24" max="25" width="12.6640625" style="45" customWidth="1"/>
    <col min="26" max="26" width="14.6640625" style="45" customWidth="1"/>
    <col min="27" max="35" width="12.6640625" style="45" customWidth="1"/>
    <col min="36" max="43" width="12.6640625" style="44" customWidth="1"/>
    <col min="44" max="16384" width="7.6640625" style="44"/>
  </cols>
  <sheetData>
    <row r="1" spans="1:35" s="68" customFormat="1" ht="30" customHeight="1" x14ac:dyDescent="0.4">
      <c r="A1" s="65"/>
      <c r="B1" s="65"/>
      <c r="C1" s="66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35" s="69" customFormat="1" ht="50.1" customHeight="1" x14ac:dyDescent="0.25">
      <c r="B2" s="127"/>
      <c r="C2" s="127"/>
      <c r="D2" s="127"/>
      <c r="E2" s="127"/>
      <c r="F2" s="127"/>
      <c r="G2" s="127"/>
      <c r="H2" s="127"/>
      <c r="I2" s="127"/>
      <c r="J2" s="127"/>
      <c r="K2" s="71" t="s">
        <v>210</v>
      </c>
      <c r="L2" s="72" t="s">
        <v>240</v>
      </c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74"/>
      <c r="Y2" s="74"/>
    </row>
    <row r="3" spans="1:35" s="79" customFormat="1" ht="12" customHeight="1" x14ac:dyDescent="0.4">
      <c r="A3" s="75"/>
      <c r="B3" s="76"/>
      <c r="C3" s="77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</row>
    <row r="4" spans="1:35" s="68" customFormat="1" ht="19.95" customHeight="1" x14ac:dyDescent="0.4">
      <c r="A4" s="260" t="s">
        <v>214</v>
      </c>
      <c r="B4" s="261"/>
      <c r="C4" s="261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</row>
    <row r="5" spans="1:35" s="68" customFormat="1" ht="3.6" customHeight="1" thickBot="1" x14ac:dyDescent="0.45">
      <c r="A5" s="66"/>
      <c r="B5" s="81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</row>
    <row r="6" spans="1:35" ht="29.4" customHeight="1" thickTop="1" x14ac:dyDescent="0.3">
      <c r="A6" s="262" t="s">
        <v>101</v>
      </c>
      <c r="B6" s="263"/>
      <c r="C6" s="264"/>
      <c r="D6" s="84"/>
      <c r="E6" s="85"/>
      <c r="F6" s="85"/>
      <c r="G6" s="85"/>
      <c r="H6" s="85"/>
      <c r="I6" s="85"/>
      <c r="J6" s="86"/>
      <c r="K6" s="87" t="s">
        <v>31</v>
      </c>
      <c r="L6" s="88" t="s">
        <v>102</v>
      </c>
      <c r="M6" s="89"/>
      <c r="N6" s="89"/>
      <c r="O6" s="89"/>
      <c r="P6" s="89"/>
      <c r="Q6" s="89"/>
      <c r="R6" s="89"/>
      <c r="S6" s="89"/>
      <c r="T6" s="89"/>
      <c r="U6" s="89"/>
      <c r="V6" s="27"/>
      <c r="W6" s="268" t="s">
        <v>2</v>
      </c>
    </row>
    <row r="7" spans="1:35" s="94" customFormat="1" ht="27.6" customHeight="1" x14ac:dyDescent="0.35">
      <c r="A7" s="265"/>
      <c r="B7" s="266"/>
      <c r="C7" s="267"/>
      <c r="D7" s="91" t="s">
        <v>12</v>
      </c>
      <c r="E7" s="91" t="s">
        <v>13</v>
      </c>
      <c r="F7" s="91" t="s">
        <v>14</v>
      </c>
      <c r="G7" s="91" t="s">
        <v>15</v>
      </c>
      <c r="H7" s="91" t="s">
        <v>16</v>
      </c>
      <c r="I7" s="91" t="s">
        <v>17</v>
      </c>
      <c r="J7" s="91" t="s">
        <v>18</v>
      </c>
      <c r="K7" s="91" t="s">
        <v>19</v>
      </c>
      <c r="L7" s="91" t="s">
        <v>20</v>
      </c>
      <c r="M7" s="92" t="s">
        <v>21</v>
      </c>
      <c r="N7" s="92" t="s">
        <v>22</v>
      </c>
      <c r="O7" s="92" t="s">
        <v>23</v>
      </c>
      <c r="P7" s="91" t="s">
        <v>24</v>
      </c>
      <c r="Q7" s="92" t="s">
        <v>25</v>
      </c>
      <c r="R7" s="92" t="s">
        <v>26</v>
      </c>
      <c r="S7" s="91" t="s">
        <v>27</v>
      </c>
      <c r="T7" s="91" t="s">
        <v>28</v>
      </c>
      <c r="U7" s="91" t="s">
        <v>29</v>
      </c>
      <c r="V7" s="228" t="s">
        <v>233</v>
      </c>
      <c r="W7" s="269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</row>
    <row r="8" spans="1:35" s="99" customFormat="1" ht="27" customHeight="1" x14ac:dyDescent="0.25">
      <c r="A8" s="257" t="s">
        <v>103</v>
      </c>
      <c r="B8" s="258"/>
      <c r="C8" s="259"/>
      <c r="D8" s="95">
        <v>38117.580000000104</v>
      </c>
      <c r="E8" s="95">
        <v>42732.73</v>
      </c>
      <c r="F8" s="95">
        <v>83793.600000000006</v>
      </c>
      <c r="G8" s="95">
        <v>124.24</v>
      </c>
      <c r="H8" s="95">
        <v>98.33</v>
      </c>
      <c r="I8" s="95">
        <v>3821.25</v>
      </c>
      <c r="J8" s="96">
        <v>9261.98</v>
      </c>
      <c r="K8" s="96">
        <v>2319893.38</v>
      </c>
      <c r="L8" s="96">
        <v>276387.88</v>
      </c>
      <c r="M8" s="95">
        <v>49800.22</v>
      </c>
      <c r="N8" s="95">
        <v>51.33</v>
      </c>
      <c r="O8" s="95">
        <v>31645.599999999999</v>
      </c>
      <c r="P8" s="95">
        <v>47777.14</v>
      </c>
      <c r="Q8" s="95">
        <v>6335.91</v>
      </c>
      <c r="R8" s="95">
        <v>7354.79</v>
      </c>
      <c r="S8" s="95">
        <v>124.9</v>
      </c>
      <c r="T8" s="125">
        <v>70.790000000000006</v>
      </c>
      <c r="U8" s="125">
        <v>6037.36</v>
      </c>
      <c r="V8" s="125">
        <f t="shared" ref="V8" si="0">SUM(V9)</f>
        <v>0</v>
      </c>
      <c r="W8" s="126">
        <f>SUM(D8:V8)</f>
        <v>2923429.0100000002</v>
      </c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</row>
    <row r="9" spans="1:35" ht="16.95" customHeight="1" x14ac:dyDescent="0.3">
      <c r="A9" s="93"/>
      <c r="C9" s="100" t="s">
        <v>104</v>
      </c>
      <c r="D9" s="101">
        <v>38117.580000000104</v>
      </c>
      <c r="E9" s="101">
        <v>42732.73</v>
      </c>
      <c r="F9" s="101">
        <v>83793.600000000006</v>
      </c>
      <c r="G9" s="101">
        <v>124.24</v>
      </c>
      <c r="H9" s="101">
        <v>98.33</v>
      </c>
      <c r="I9" s="101">
        <v>3821.25</v>
      </c>
      <c r="J9" s="102">
        <v>9261.98</v>
      </c>
      <c r="K9" s="102">
        <v>2319893.38</v>
      </c>
      <c r="L9" s="102">
        <v>276387.88</v>
      </c>
      <c r="M9" s="101">
        <v>49800.22</v>
      </c>
      <c r="N9" s="101">
        <v>51.33</v>
      </c>
      <c r="O9" s="101">
        <v>31645.599999999999</v>
      </c>
      <c r="P9" s="101">
        <v>47777.14</v>
      </c>
      <c r="Q9" s="101">
        <v>6335.91</v>
      </c>
      <c r="R9" s="101">
        <v>7354.79</v>
      </c>
      <c r="S9" s="101">
        <v>124.9</v>
      </c>
      <c r="T9" s="101">
        <v>70.790000000000006</v>
      </c>
      <c r="U9" s="101">
        <v>6037.36</v>
      </c>
      <c r="V9" s="101">
        <v>0</v>
      </c>
      <c r="W9" s="103">
        <f>SUM(D9:V9)</f>
        <v>2923429.0100000002</v>
      </c>
      <c r="Y9" s="98"/>
      <c r="Z9" s="98"/>
    </row>
    <row r="10" spans="1:35" s="99" customFormat="1" ht="27" customHeight="1" x14ac:dyDescent="0.25">
      <c r="A10" s="257" t="s">
        <v>105</v>
      </c>
      <c r="B10" s="258"/>
      <c r="C10" s="259"/>
      <c r="D10" s="95">
        <v>322056.70000000007</v>
      </c>
      <c r="E10" s="95">
        <v>398262.77999999997</v>
      </c>
      <c r="F10" s="95">
        <v>192941.51999999996</v>
      </c>
      <c r="G10" s="95">
        <v>396.15</v>
      </c>
      <c r="H10" s="95">
        <v>49.22</v>
      </c>
      <c r="I10" s="95">
        <v>5842.74</v>
      </c>
      <c r="J10" s="96">
        <v>103393.64000000007</v>
      </c>
      <c r="K10" s="96">
        <v>8867215.6799999885</v>
      </c>
      <c r="L10" s="96">
        <v>998024.75999999989</v>
      </c>
      <c r="M10" s="95">
        <v>220002.16999999998</v>
      </c>
      <c r="N10" s="95">
        <v>177.5</v>
      </c>
      <c r="O10" s="95">
        <v>178900.43</v>
      </c>
      <c r="P10" s="95">
        <v>689462.84000000008</v>
      </c>
      <c r="Q10" s="95">
        <v>100376.505</v>
      </c>
      <c r="R10" s="95">
        <v>67198.720000000001</v>
      </c>
      <c r="S10" s="95">
        <v>6330.24</v>
      </c>
      <c r="T10" s="95">
        <v>789.3900000000001</v>
      </c>
      <c r="U10" s="95">
        <v>10445.86</v>
      </c>
      <c r="V10" s="95">
        <f t="shared" ref="V10:W10" si="1">SUM(V11,V16,V20,V25,V33)</f>
        <v>0</v>
      </c>
      <c r="W10" s="97">
        <f t="shared" si="1"/>
        <v>12161866.844999989</v>
      </c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</row>
    <row r="11" spans="1:35" ht="16.95" customHeight="1" x14ac:dyDescent="0.3">
      <c r="A11" s="93"/>
      <c r="B11" s="104" t="s">
        <v>106</v>
      </c>
      <c r="C11" s="105"/>
      <c r="D11" s="106">
        <v>87413.8100000001</v>
      </c>
      <c r="E11" s="106">
        <v>105707.53</v>
      </c>
      <c r="F11" s="106">
        <v>55222.64</v>
      </c>
      <c r="G11" s="106">
        <v>109.5</v>
      </c>
      <c r="H11" s="106">
        <v>14.559999999999999</v>
      </c>
      <c r="I11" s="106">
        <v>1303.1599999999999</v>
      </c>
      <c r="J11" s="107">
        <v>27549.460000000028</v>
      </c>
      <c r="K11" s="107">
        <v>2388515.6899999902</v>
      </c>
      <c r="L11" s="107">
        <v>296529.06999999995</v>
      </c>
      <c r="M11" s="106">
        <v>64873.919999999998</v>
      </c>
      <c r="N11" s="106">
        <v>1</v>
      </c>
      <c r="O11" s="106">
        <v>58350.39</v>
      </c>
      <c r="P11" s="106">
        <v>142170.62000000011</v>
      </c>
      <c r="Q11" s="106">
        <v>23573.239999999998</v>
      </c>
      <c r="R11" s="106">
        <v>18937.830000000002</v>
      </c>
      <c r="S11" s="106">
        <v>1548.43</v>
      </c>
      <c r="T11" s="106">
        <v>199.32</v>
      </c>
      <c r="U11" s="106">
        <v>1911.68</v>
      </c>
      <c r="V11" s="106">
        <f t="shared" ref="V11:W11" si="2">SUM(V12:V14)</f>
        <v>0</v>
      </c>
      <c r="W11" s="108">
        <f t="shared" si="2"/>
        <v>3273931.8499999903</v>
      </c>
      <c r="Y11" s="98"/>
      <c r="Z11" s="98"/>
    </row>
    <row r="12" spans="1:35" ht="16.95" customHeight="1" x14ac:dyDescent="0.3">
      <c r="A12" s="109"/>
      <c r="B12" s="110"/>
      <c r="C12" s="105" t="s">
        <v>106</v>
      </c>
      <c r="D12" s="101">
        <v>43164.770000000099</v>
      </c>
      <c r="E12" s="101">
        <v>49046.02</v>
      </c>
      <c r="F12" s="101">
        <v>29224.23</v>
      </c>
      <c r="G12" s="101">
        <v>48.75</v>
      </c>
      <c r="H12" s="101">
        <v>6.62</v>
      </c>
      <c r="I12" s="101">
        <v>614.01</v>
      </c>
      <c r="J12" s="102">
        <v>13378.72</v>
      </c>
      <c r="K12" s="102">
        <v>1307619.5799999901</v>
      </c>
      <c r="L12" s="102">
        <v>177646.2</v>
      </c>
      <c r="M12" s="101">
        <v>35876.400000000001</v>
      </c>
      <c r="N12" s="101">
        <v>0</v>
      </c>
      <c r="O12" s="101">
        <v>32865.06</v>
      </c>
      <c r="P12" s="101">
        <v>84923.890000000101</v>
      </c>
      <c r="Q12" s="101">
        <v>8640.51</v>
      </c>
      <c r="R12" s="101">
        <v>10834.46</v>
      </c>
      <c r="S12" s="101">
        <v>843.36</v>
      </c>
      <c r="T12" s="101">
        <v>122.99</v>
      </c>
      <c r="U12" s="101">
        <v>1506.21</v>
      </c>
      <c r="V12" s="101">
        <v>0</v>
      </c>
      <c r="W12" s="103">
        <f>SUM(D12:V12)</f>
        <v>1796361.7799999902</v>
      </c>
      <c r="Y12" s="98"/>
      <c r="Z12" s="98"/>
    </row>
    <row r="13" spans="1:35" ht="16.95" customHeight="1" x14ac:dyDescent="0.3">
      <c r="A13" s="109"/>
      <c r="B13" s="110"/>
      <c r="C13" s="105" t="s">
        <v>107</v>
      </c>
      <c r="D13" s="101">
        <v>18482.36</v>
      </c>
      <c r="E13" s="101">
        <v>22571.91</v>
      </c>
      <c r="F13" s="101">
        <v>11376.53</v>
      </c>
      <c r="G13" s="101">
        <v>42.25</v>
      </c>
      <c r="H13" s="101">
        <v>3.89</v>
      </c>
      <c r="I13" s="101">
        <v>209.52</v>
      </c>
      <c r="J13" s="102">
        <v>5630.2300000000096</v>
      </c>
      <c r="K13" s="102">
        <v>474288.62999999902</v>
      </c>
      <c r="L13" s="102">
        <v>51399.64</v>
      </c>
      <c r="M13" s="101">
        <v>13146.47</v>
      </c>
      <c r="N13" s="101">
        <v>0</v>
      </c>
      <c r="O13" s="101">
        <v>10658.27</v>
      </c>
      <c r="P13" s="101">
        <v>21461.86</v>
      </c>
      <c r="Q13" s="101">
        <v>5248.9350000000004</v>
      </c>
      <c r="R13" s="101">
        <v>3082.44</v>
      </c>
      <c r="S13" s="101">
        <v>394.82</v>
      </c>
      <c r="T13" s="101">
        <v>23.24</v>
      </c>
      <c r="U13" s="101">
        <v>111.3</v>
      </c>
      <c r="V13" s="101">
        <v>0</v>
      </c>
      <c r="W13" s="103">
        <f t="shared" ref="W13:W14" si="3">SUM(D13:V13)</f>
        <v>638132.29499999899</v>
      </c>
      <c r="Y13" s="98"/>
      <c r="Z13" s="98"/>
    </row>
    <row r="14" spans="1:35" ht="16.95" customHeight="1" x14ac:dyDescent="0.3">
      <c r="A14" s="109"/>
      <c r="B14" s="110"/>
      <c r="C14" s="105" t="s">
        <v>108</v>
      </c>
      <c r="D14" s="101">
        <v>25766.68</v>
      </c>
      <c r="E14" s="101">
        <v>34089.599999999999</v>
      </c>
      <c r="F14" s="101">
        <v>14621.88</v>
      </c>
      <c r="G14" s="101">
        <v>18.5</v>
      </c>
      <c r="H14" s="101">
        <v>4.05</v>
      </c>
      <c r="I14" s="101">
        <v>479.63</v>
      </c>
      <c r="J14" s="102">
        <v>8540.5100000000202</v>
      </c>
      <c r="K14" s="102">
        <v>606607.48000000103</v>
      </c>
      <c r="L14" s="102">
        <v>67483.229999999894</v>
      </c>
      <c r="M14" s="101">
        <v>15851.05</v>
      </c>
      <c r="N14" s="101">
        <v>1</v>
      </c>
      <c r="O14" s="101">
        <v>14827.06</v>
      </c>
      <c r="P14" s="101">
        <v>35784.870000000003</v>
      </c>
      <c r="Q14" s="101">
        <v>9683.7950000000001</v>
      </c>
      <c r="R14" s="101">
        <v>5020.93</v>
      </c>
      <c r="S14" s="101">
        <v>310.25</v>
      </c>
      <c r="T14" s="101">
        <v>53.09</v>
      </c>
      <c r="U14" s="101">
        <v>294.17</v>
      </c>
      <c r="V14" s="101">
        <v>0</v>
      </c>
      <c r="W14" s="103">
        <f t="shared" si="3"/>
        <v>839437.77500000107</v>
      </c>
      <c r="Y14" s="98"/>
      <c r="Z14" s="98"/>
    </row>
    <row r="15" spans="1:35" ht="5.25" customHeight="1" x14ac:dyDescent="0.3">
      <c r="A15" s="109"/>
      <c r="B15" s="110"/>
      <c r="C15" s="105"/>
      <c r="D15" s="101"/>
      <c r="E15" s="101"/>
      <c r="F15" s="101"/>
      <c r="G15" s="101"/>
      <c r="H15" s="101"/>
      <c r="I15" s="101"/>
      <c r="J15" s="102"/>
      <c r="K15" s="102"/>
      <c r="L15" s="102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3">
        <v>0</v>
      </c>
      <c r="Y15" s="98"/>
      <c r="Z15" s="98"/>
    </row>
    <row r="16" spans="1:35" ht="16.95" customHeight="1" x14ac:dyDescent="0.3">
      <c r="A16" s="109"/>
      <c r="B16" s="111" t="s">
        <v>109</v>
      </c>
      <c r="C16" s="105"/>
      <c r="D16" s="106">
        <v>44852.32</v>
      </c>
      <c r="E16" s="106">
        <v>51571.21</v>
      </c>
      <c r="F16" s="106">
        <v>25597.980000000003</v>
      </c>
      <c r="G16" s="106">
        <v>16.45</v>
      </c>
      <c r="H16" s="106">
        <v>15</v>
      </c>
      <c r="I16" s="106">
        <v>1067.56</v>
      </c>
      <c r="J16" s="107">
        <v>12806.970000000001</v>
      </c>
      <c r="K16" s="107">
        <v>1579123.0899999999</v>
      </c>
      <c r="L16" s="107">
        <v>162094.76999999999</v>
      </c>
      <c r="M16" s="106">
        <v>39941.269999999997</v>
      </c>
      <c r="N16" s="106">
        <v>133</v>
      </c>
      <c r="O16" s="106">
        <v>22476.620000000003</v>
      </c>
      <c r="P16" s="106">
        <v>71046.03</v>
      </c>
      <c r="Q16" s="106">
        <v>7770.6149999999998</v>
      </c>
      <c r="R16" s="106">
        <v>12600.46</v>
      </c>
      <c r="S16" s="106">
        <v>445.94</v>
      </c>
      <c r="T16" s="106">
        <v>64.25</v>
      </c>
      <c r="U16" s="106">
        <v>595.91999999999996</v>
      </c>
      <c r="V16" s="106">
        <f t="shared" ref="V16:W16" si="4">SUM(V17:V18)</f>
        <v>0</v>
      </c>
      <c r="W16" s="108">
        <f t="shared" si="4"/>
        <v>2032219.4550000001</v>
      </c>
      <c r="Y16" s="98"/>
      <c r="Z16" s="98"/>
    </row>
    <row r="17" spans="1:26" ht="16.95" customHeight="1" x14ac:dyDescent="0.3">
      <c r="A17" s="109"/>
      <c r="B17" s="110"/>
      <c r="C17" s="105" t="s">
        <v>110</v>
      </c>
      <c r="D17" s="101">
        <v>30368.27</v>
      </c>
      <c r="E17" s="101">
        <v>33034.71</v>
      </c>
      <c r="F17" s="101">
        <v>16861.2</v>
      </c>
      <c r="G17" s="101">
        <v>0</v>
      </c>
      <c r="H17" s="101">
        <v>15</v>
      </c>
      <c r="I17" s="101">
        <v>405.76</v>
      </c>
      <c r="J17" s="102">
        <v>7494.92</v>
      </c>
      <c r="K17" s="102">
        <v>1005803.71</v>
      </c>
      <c r="L17" s="102">
        <v>93654.65</v>
      </c>
      <c r="M17" s="101">
        <v>29093.46</v>
      </c>
      <c r="N17" s="101">
        <v>67</v>
      </c>
      <c r="O17" s="101">
        <v>16016.36</v>
      </c>
      <c r="P17" s="101">
        <v>44876.82</v>
      </c>
      <c r="Q17" s="101">
        <v>4836.5649999999996</v>
      </c>
      <c r="R17" s="101">
        <v>7061.62</v>
      </c>
      <c r="S17" s="101">
        <v>290.06</v>
      </c>
      <c r="T17" s="101">
        <v>28.74</v>
      </c>
      <c r="U17" s="101">
        <v>178.08</v>
      </c>
      <c r="V17" s="101">
        <v>0</v>
      </c>
      <c r="W17" s="103">
        <f t="shared" ref="W17:W18" si="5">SUM(D17:V17)</f>
        <v>1290086.925</v>
      </c>
      <c r="Y17" s="98"/>
      <c r="Z17" s="98"/>
    </row>
    <row r="18" spans="1:26" ht="16.95" customHeight="1" x14ac:dyDescent="0.3">
      <c r="A18" s="109"/>
      <c r="B18" s="110"/>
      <c r="C18" s="105" t="s">
        <v>111</v>
      </c>
      <c r="D18" s="101">
        <v>14484.05</v>
      </c>
      <c r="E18" s="101">
        <v>18536.5</v>
      </c>
      <c r="F18" s="101">
        <v>8736.7800000000007</v>
      </c>
      <c r="G18" s="101">
        <v>16.45</v>
      </c>
      <c r="H18" s="101">
        <v>0</v>
      </c>
      <c r="I18" s="101">
        <v>661.8</v>
      </c>
      <c r="J18" s="102">
        <v>5312.05</v>
      </c>
      <c r="K18" s="102">
        <v>573319.38</v>
      </c>
      <c r="L18" s="102">
        <v>68440.12</v>
      </c>
      <c r="M18" s="101">
        <v>10847.81</v>
      </c>
      <c r="N18" s="101">
        <v>66</v>
      </c>
      <c r="O18" s="101">
        <v>6460.26</v>
      </c>
      <c r="P18" s="101">
        <v>26169.21</v>
      </c>
      <c r="Q18" s="101">
        <v>2934.05</v>
      </c>
      <c r="R18" s="101">
        <v>5538.84</v>
      </c>
      <c r="S18" s="101">
        <v>155.88</v>
      </c>
      <c r="T18" s="101">
        <v>35.51</v>
      </c>
      <c r="U18" s="101">
        <v>417.84</v>
      </c>
      <c r="V18" s="101">
        <v>0</v>
      </c>
      <c r="W18" s="103">
        <f t="shared" si="5"/>
        <v>742132.53</v>
      </c>
      <c r="Y18" s="98"/>
      <c r="Z18" s="98"/>
    </row>
    <row r="19" spans="1:26" ht="5.25" customHeight="1" x14ac:dyDescent="0.3">
      <c r="A19" s="109"/>
      <c r="B19" s="110"/>
      <c r="C19" s="105"/>
      <c r="D19" s="101"/>
      <c r="E19" s="101"/>
      <c r="F19" s="101"/>
      <c r="G19" s="101"/>
      <c r="H19" s="101"/>
      <c r="I19" s="101"/>
      <c r="J19" s="102"/>
      <c r="K19" s="102"/>
      <c r="L19" s="102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3">
        <v>0</v>
      </c>
      <c r="Y19" s="98"/>
      <c r="Z19" s="98"/>
    </row>
    <row r="20" spans="1:26" ht="16.95" customHeight="1" x14ac:dyDescent="0.3">
      <c r="A20" s="93"/>
      <c r="B20" s="104" t="s">
        <v>112</v>
      </c>
      <c r="C20" s="105"/>
      <c r="D20" s="106">
        <v>44297.33</v>
      </c>
      <c r="E20" s="106">
        <v>58436.94999999999</v>
      </c>
      <c r="F20" s="106">
        <v>27388.42</v>
      </c>
      <c r="G20" s="106">
        <v>54.75</v>
      </c>
      <c r="H20" s="106">
        <v>0</v>
      </c>
      <c r="I20" s="106">
        <v>786.94999999999993</v>
      </c>
      <c r="J20" s="107">
        <v>14300.470000000019</v>
      </c>
      <c r="K20" s="107">
        <v>1297709.3599999989</v>
      </c>
      <c r="L20" s="107">
        <v>112414.39</v>
      </c>
      <c r="M20" s="106">
        <v>26803.729999999989</v>
      </c>
      <c r="N20" s="106">
        <v>19</v>
      </c>
      <c r="O20" s="106">
        <v>26254.989999999998</v>
      </c>
      <c r="P20" s="106">
        <v>91820.66</v>
      </c>
      <c r="Q20" s="106">
        <v>14263.869999999999</v>
      </c>
      <c r="R20" s="106">
        <v>7640.0500000000011</v>
      </c>
      <c r="S20" s="106">
        <v>1010.6</v>
      </c>
      <c r="T20" s="106">
        <v>217.01</v>
      </c>
      <c r="U20" s="106">
        <v>663.36</v>
      </c>
      <c r="V20" s="106">
        <f t="shared" ref="V20:W20" si="6">SUM(V21:V23)</f>
        <v>0</v>
      </c>
      <c r="W20" s="108">
        <f t="shared" si="6"/>
        <v>1724081.889999999</v>
      </c>
      <c r="Y20" s="98"/>
      <c r="Z20" s="98"/>
    </row>
    <row r="21" spans="1:26" ht="16.95" customHeight="1" x14ac:dyDescent="0.3">
      <c r="A21" s="109"/>
      <c r="B21" s="110"/>
      <c r="C21" s="105" t="s">
        <v>113</v>
      </c>
      <c r="D21" s="101">
        <v>24251.49</v>
      </c>
      <c r="E21" s="101">
        <v>31769.68</v>
      </c>
      <c r="F21" s="101">
        <v>16182.02</v>
      </c>
      <c r="G21" s="101">
        <v>50.75</v>
      </c>
      <c r="H21" s="101">
        <v>0</v>
      </c>
      <c r="I21" s="101">
        <v>453.95</v>
      </c>
      <c r="J21" s="102">
        <v>7974.8100000000104</v>
      </c>
      <c r="K21" s="102">
        <v>778498.48</v>
      </c>
      <c r="L21" s="102">
        <v>66695.81</v>
      </c>
      <c r="M21" s="101">
        <v>14212.65</v>
      </c>
      <c r="N21" s="101">
        <v>18</v>
      </c>
      <c r="O21" s="101">
        <v>12930.74</v>
      </c>
      <c r="P21" s="101">
        <v>46932.09</v>
      </c>
      <c r="Q21" s="101">
        <v>6357.94</v>
      </c>
      <c r="R21" s="101">
        <v>5067.8500000000004</v>
      </c>
      <c r="S21" s="101">
        <v>638.99</v>
      </c>
      <c r="T21" s="101">
        <v>129.13999999999999</v>
      </c>
      <c r="U21" s="101">
        <v>616.6</v>
      </c>
      <c r="V21" s="101">
        <v>0</v>
      </c>
      <c r="W21" s="103">
        <f t="shared" ref="W21:W23" si="7">SUM(D21:V21)</f>
        <v>1012780.9899999999</v>
      </c>
      <c r="Y21" s="98"/>
      <c r="Z21" s="98"/>
    </row>
    <row r="22" spans="1:26" ht="16.95" customHeight="1" x14ac:dyDescent="0.3">
      <c r="A22" s="109"/>
      <c r="B22" s="110"/>
      <c r="C22" s="105" t="s">
        <v>114</v>
      </c>
      <c r="D22" s="101">
        <v>13517.08</v>
      </c>
      <c r="E22" s="101">
        <v>17851.61</v>
      </c>
      <c r="F22" s="101">
        <v>7798.32</v>
      </c>
      <c r="G22" s="101">
        <v>4</v>
      </c>
      <c r="H22" s="101">
        <v>0</v>
      </c>
      <c r="I22" s="101">
        <v>225.96</v>
      </c>
      <c r="J22" s="102">
        <v>4296.0300000000097</v>
      </c>
      <c r="K22" s="102">
        <v>324279.63999999902</v>
      </c>
      <c r="L22" s="102">
        <v>27367.89</v>
      </c>
      <c r="M22" s="101">
        <v>8838.45999999999</v>
      </c>
      <c r="N22" s="101">
        <v>1</v>
      </c>
      <c r="O22" s="101">
        <v>8522.57</v>
      </c>
      <c r="P22" s="101">
        <v>33057.379999999997</v>
      </c>
      <c r="Q22" s="101">
        <v>4868.97</v>
      </c>
      <c r="R22" s="101">
        <v>1698.77</v>
      </c>
      <c r="S22" s="101">
        <v>293.87</v>
      </c>
      <c r="T22" s="101">
        <v>57.31</v>
      </c>
      <c r="U22" s="101">
        <v>2.84</v>
      </c>
      <c r="V22" s="101">
        <v>0</v>
      </c>
      <c r="W22" s="103">
        <f t="shared" si="7"/>
        <v>452681.69999999902</v>
      </c>
      <c r="Y22" s="98"/>
      <c r="Z22" s="98"/>
    </row>
    <row r="23" spans="1:26" ht="16.95" customHeight="1" x14ac:dyDescent="0.3">
      <c r="A23" s="109"/>
      <c r="B23" s="110"/>
      <c r="C23" s="105" t="s">
        <v>115</v>
      </c>
      <c r="D23" s="101">
        <v>6528.76</v>
      </c>
      <c r="E23" s="101">
        <v>8815.6599999999908</v>
      </c>
      <c r="F23" s="101">
        <v>3408.08</v>
      </c>
      <c r="G23" s="101">
        <v>0</v>
      </c>
      <c r="H23" s="101">
        <v>0</v>
      </c>
      <c r="I23" s="101">
        <v>107.04</v>
      </c>
      <c r="J23" s="102">
        <v>2029.63</v>
      </c>
      <c r="K23" s="102">
        <v>194931.24</v>
      </c>
      <c r="L23" s="102">
        <v>18350.689999999999</v>
      </c>
      <c r="M23" s="101">
        <v>3752.62</v>
      </c>
      <c r="N23" s="101">
        <v>0</v>
      </c>
      <c r="O23" s="101">
        <v>4801.68</v>
      </c>
      <c r="P23" s="101">
        <v>11831.19</v>
      </c>
      <c r="Q23" s="101">
        <v>3036.96</v>
      </c>
      <c r="R23" s="101">
        <v>873.43</v>
      </c>
      <c r="S23" s="101">
        <v>77.739999999999995</v>
      </c>
      <c r="T23" s="101">
        <v>30.56</v>
      </c>
      <c r="U23" s="101">
        <v>43.92</v>
      </c>
      <c r="V23" s="101">
        <v>0</v>
      </c>
      <c r="W23" s="103">
        <f t="shared" si="7"/>
        <v>258619.19999999995</v>
      </c>
      <c r="Y23" s="98"/>
      <c r="Z23" s="98"/>
    </row>
    <row r="24" spans="1:26" ht="5.25" customHeight="1" x14ac:dyDescent="0.3">
      <c r="A24" s="109"/>
      <c r="B24" s="110"/>
      <c r="C24" s="105"/>
      <c r="D24" s="101"/>
      <c r="E24" s="101"/>
      <c r="F24" s="101"/>
      <c r="G24" s="101"/>
      <c r="H24" s="101"/>
      <c r="I24" s="101"/>
      <c r="J24" s="102"/>
      <c r="K24" s="102"/>
      <c r="L24" s="102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3">
        <v>0</v>
      </c>
      <c r="Y24" s="98"/>
      <c r="Z24" s="98"/>
    </row>
    <row r="25" spans="1:26" ht="16.95" customHeight="1" x14ac:dyDescent="0.3">
      <c r="A25" s="93"/>
      <c r="B25" s="104" t="s">
        <v>116</v>
      </c>
      <c r="C25" s="105"/>
      <c r="D25" s="106">
        <v>79594.69</v>
      </c>
      <c r="E25" s="106">
        <v>98395.540000000008</v>
      </c>
      <c r="F25" s="106">
        <v>48522.439999999973</v>
      </c>
      <c r="G25" s="106">
        <v>71.900000000000006</v>
      </c>
      <c r="H25" s="106">
        <v>8.9</v>
      </c>
      <c r="I25" s="106">
        <v>1147.96</v>
      </c>
      <c r="J25" s="107">
        <v>27422.73</v>
      </c>
      <c r="K25" s="107">
        <v>2061610.77</v>
      </c>
      <c r="L25" s="107">
        <v>232361.8</v>
      </c>
      <c r="M25" s="106">
        <v>47404.319999999992</v>
      </c>
      <c r="N25" s="106">
        <v>24.5</v>
      </c>
      <c r="O25" s="106">
        <v>37640.479999999996</v>
      </c>
      <c r="P25" s="106">
        <v>134314.4</v>
      </c>
      <c r="Q25" s="106">
        <v>26669.41</v>
      </c>
      <c r="R25" s="106">
        <v>15373.399999999998</v>
      </c>
      <c r="S25" s="106">
        <v>1910.4699999999998</v>
      </c>
      <c r="T25" s="106">
        <v>169.37</v>
      </c>
      <c r="U25" s="106">
        <v>6681.29</v>
      </c>
      <c r="V25" s="106">
        <f t="shared" ref="V25:W25" si="8">SUM(V26:V31)</f>
        <v>0</v>
      </c>
      <c r="W25" s="108">
        <f t="shared" si="8"/>
        <v>2819324.37</v>
      </c>
      <c r="Y25" s="98"/>
      <c r="Z25" s="98"/>
    </row>
    <row r="26" spans="1:26" ht="16.95" customHeight="1" x14ac:dyDescent="0.3">
      <c r="A26" s="109"/>
      <c r="B26" s="110"/>
      <c r="C26" s="105" t="s">
        <v>117</v>
      </c>
      <c r="D26" s="101">
        <v>10877.31</v>
      </c>
      <c r="E26" s="101">
        <v>12501.64</v>
      </c>
      <c r="F26" s="101">
        <v>5983.5199999999904</v>
      </c>
      <c r="G26" s="101">
        <v>12.5</v>
      </c>
      <c r="H26" s="101">
        <v>0</v>
      </c>
      <c r="I26" s="101">
        <v>130.5</v>
      </c>
      <c r="J26" s="102">
        <v>3794.58</v>
      </c>
      <c r="K26" s="102">
        <v>334343.23000000097</v>
      </c>
      <c r="L26" s="102">
        <v>31742.54</v>
      </c>
      <c r="M26" s="101">
        <v>6845.57</v>
      </c>
      <c r="N26" s="101">
        <v>24.5</v>
      </c>
      <c r="O26" s="101">
        <v>4227.24</v>
      </c>
      <c r="P26" s="101">
        <v>16687.82</v>
      </c>
      <c r="Q26" s="101">
        <v>2997.08</v>
      </c>
      <c r="R26" s="101">
        <v>1951.35</v>
      </c>
      <c r="S26" s="101">
        <v>245.99</v>
      </c>
      <c r="T26" s="101">
        <v>26.75</v>
      </c>
      <c r="U26" s="101">
        <v>92.34</v>
      </c>
      <c r="V26" s="101">
        <v>0</v>
      </c>
      <c r="W26" s="103">
        <f t="shared" ref="W26:W31" si="9">SUM(D26:V26)</f>
        <v>432484.46000000095</v>
      </c>
      <c r="Y26" s="98"/>
      <c r="Z26" s="98"/>
    </row>
    <row r="27" spans="1:26" ht="16.95" customHeight="1" x14ac:dyDescent="0.3">
      <c r="A27" s="109"/>
      <c r="B27" s="110"/>
      <c r="C27" s="105" t="s">
        <v>118</v>
      </c>
      <c r="D27" s="101">
        <v>8314.68</v>
      </c>
      <c r="E27" s="101">
        <v>11123.78</v>
      </c>
      <c r="F27" s="101">
        <v>4000.58</v>
      </c>
      <c r="G27" s="101">
        <v>1.25</v>
      </c>
      <c r="H27" s="101">
        <v>0</v>
      </c>
      <c r="I27" s="101">
        <v>146.03</v>
      </c>
      <c r="J27" s="102">
        <v>2405.92</v>
      </c>
      <c r="K27" s="102">
        <v>188411.87</v>
      </c>
      <c r="L27" s="102">
        <v>19971.96</v>
      </c>
      <c r="M27" s="101">
        <v>5210.49</v>
      </c>
      <c r="N27" s="101">
        <v>0</v>
      </c>
      <c r="O27" s="101">
        <v>3636.75</v>
      </c>
      <c r="P27" s="101">
        <v>15113.52</v>
      </c>
      <c r="Q27" s="101">
        <v>4370.4849999999997</v>
      </c>
      <c r="R27" s="101">
        <v>1102.22</v>
      </c>
      <c r="S27" s="101">
        <v>137.66999999999999</v>
      </c>
      <c r="T27" s="101">
        <v>16.059999999999999</v>
      </c>
      <c r="U27" s="101">
        <v>116.26</v>
      </c>
      <c r="V27" s="101">
        <v>0</v>
      </c>
      <c r="W27" s="103">
        <f t="shared" si="9"/>
        <v>264079.52499999991</v>
      </c>
      <c r="Y27" s="98"/>
      <c r="Z27" s="98"/>
    </row>
    <row r="28" spans="1:26" ht="16.95" customHeight="1" x14ac:dyDescent="0.3">
      <c r="A28" s="109"/>
      <c r="B28" s="110"/>
      <c r="C28" s="105" t="s">
        <v>119</v>
      </c>
      <c r="D28" s="101">
        <v>3956.06</v>
      </c>
      <c r="E28" s="101">
        <v>4816.29</v>
      </c>
      <c r="F28" s="101">
        <v>2544.0100000000002</v>
      </c>
      <c r="G28" s="101">
        <v>0</v>
      </c>
      <c r="H28" s="101">
        <v>2.65</v>
      </c>
      <c r="I28" s="101">
        <v>143.06</v>
      </c>
      <c r="J28" s="102">
        <v>1329.82</v>
      </c>
      <c r="K28" s="102">
        <v>89795.89</v>
      </c>
      <c r="L28" s="102">
        <v>11720.11</v>
      </c>
      <c r="M28" s="101">
        <v>1504.83</v>
      </c>
      <c r="N28" s="101">
        <v>0</v>
      </c>
      <c r="O28" s="101">
        <v>1511.54</v>
      </c>
      <c r="P28" s="101">
        <v>5849.94</v>
      </c>
      <c r="Q28" s="101">
        <v>1105.01</v>
      </c>
      <c r="R28" s="101">
        <v>715.53</v>
      </c>
      <c r="S28" s="101">
        <v>43.05</v>
      </c>
      <c r="T28" s="101">
        <v>8.2100000000000009</v>
      </c>
      <c r="U28" s="101">
        <v>81.23</v>
      </c>
      <c r="V28" s="101">
        <v>0</v>
      </c>
      <c r="W28" s="103">
        <f t="shared" si="9"/>
        <v>125127.23</v>
      </c>
      <c r="Y28" s="98"/>
      <c r="Z28" s="98"/>
    </row>
    <row r="29" spans="1:26" ht="16.95" customHeight="1" x14ac:dyDescent="0.3">
      <c r="A29" s="109"/>
      <c r="B29" s="110"/>
      <c r="C29" s="105" t="s">
        <v>120</v>
      </c>
      <c r="D29" s="101">
        <v>37354.28</v>
      </c>
      <c r="E29" s="101">
        <v>45948.33</v>
      </c>
      <c r="F29" s="101">
        <v>26596.799999999999</v>
      </c>
      <c r="G29" s="101">
        <v>57.14</v>
      </c>
      <c r="H29" s="101">
        <v>6.25</v>
      </c>
      <c r="I29" s="101">
        <v>565.42999999999995</v>
      </c>
      <c r="J29" s="102">
        <v>13390.48</v>
      </c>
      <c r="K29" s="102">
        <v>939873.23999999894</v>
      </c>
      <c r="L29" s="102">
        <v>115140.26</v>
      </c>
      <c r="M29" s="101">
        <v>19522.59</v>
      </c>
      <c r="N29" s="101">
        <v>0</v>
      </c>
      <c r="O29" s="101">
        <v>20804.47</v>
      </c>
      <c r="P29" s="101">
        <v>51466.35</v>
      </c>
      <c r="Q29" s="101">
        <v>9039.01</v>
      </c>
      <c r="R29" s="101">
        <v>8267.07</v>
      </c>
      <c r="S29" s="101">
        <v>995.31</v>
      </c>
      <c r="T29" s="101">
        <v>74.13</v>
      </c>
      <c r="U29" s="101">
        <v>6130.89</v>
      </c>
      <c r="V29" s="101">
        <v>0</v>
      </c>
      <c r="W29" s="103">
        <f t="shared" si="9"/>
        <v>1295232.0299999991</v>
      </c>
      <c r="Y29" s="98"/>
      <c r="Z29" s="98"/>
    </row>
    <row r="30" spans="1:26" ht="16.95" customHeight="1" x14ac:dyDescent="0.3">
      <c r="A30" s="109"/>
      <c r="B30" s="110"/>
      <c r="C30" s="105" t="s">
        <v>121</v>
      </c>
      <c r="D30" s="101">
        <v>5266.48</v>
      </c>
      <c r="E30" s="101">
        <v>6769.07</v>
      </c>
      <c r="F30" s="101">
        <v>2273.13</v>
      </c>
      <c r="G30" s="101">
        <v>1</v>
      </c>
      <c r="H30" s="101">
        <v>0</v>
      </c>
      <c r="I30" s="101">
        <v>25.73</v>
      </c>
      <c r="J30" s="102">
        <v>1947.13</v>
      </c>
      <c r="K30" s="102">
        <v>143603.67000000001</v>
      </c>
      <c r="L30" s="102">
        <v>13320.82</v>
      </c>
      <c r="M30" s="101">
        <v>4140.68</v>
      </c>
      <c r="N30" s="101">
        <v>0</v>
      </c>
      <c r="O30" s="101">
        <v>2068.6</v>
      </c>
      <c r="P30" s="101">
        <v>17078.45</v>
      </c>
      <c r="Q30" s="101">
        <v>2167.33</v>
      </c>
      <c r="R30" s="101">
        <v>644.23</v>
      </c>
      <c r="S30" s="101">
        <v>181.34</v>
      </c>
      <c r="T30" s="101">
        <v>7.25</v>
      </c>
      <c r="U30" s="101">
        <v>34.19</v>
      </c>
      <c r="V30" s="101">
        <v>0</v>
      </c>
      <c r="W30" s="103">
        <f t="shared" si="9"/>
        <v>199529.10000000003</v>
      </c>
      <c r="Y30" s="98"/>
      <c r="Z30" s="98"/>
    </row>
    <row r="31" spans="1:26" ht="16.95" customHeight="1" x14ac:dyDescent="0.3">
      <c r="A31" s="109"/>
      <c r="B31" s="110"/>
      <c r="C31" s="105" t="s">
        <v>122</v>
      </c>
      <c r="D31" s="101">
        <v>13825.88</v>
      </c>
      <c r="E31" s="101">
        <v>17236.43</v>
      </c>
      <c r="F31" s="101">
        <v>7124.3999999999896</v>
      </c>
      <c r="G31" s="101">
        <v>0.01</v>
      </c>
      <c r="H31" s="101">
        <v>0</v>
      </c>
      <c r="I31" s="101">
        <v>137.21</v>
      </c>
      <c r="J31" s="102">
        <v>4554.8</v>
      </c>
      <c r="K31" s="102">
        <v>365582.87</v>
      </c>
      <c r="L31" s="102">
        <v>40466.11</v>
      </c>
      <c r="M31" s="101">
        <v>10180.16</v>
      </c>
      <c r="N31" s="101">
        <v>0</v>
      </c>
      <c r="O31" s="101">
        <v>5391.88</v>
      </c>
      <c r="P31" s="101">
        <v>28118.32</v>
      </c>
      <c r="Q31" s="101">
        <v>6990.4949999999999</v>
      </c>
      <c r="R31" s="101">
        <v>2693</v>
      </c>
      <c r="S31" s="101">
        <v>307.11</v>
      </c>
      <c r="T31" s="101">
        <v>36.97</v>
      </c>
      <c r="U31" s="101">
        <v>226.38</v>
      </c>
      <c r="V31" s="101">
        <v>0</v>
      </c>
      <c r="W31" s="103">
        <f t="shared" si="9"/>
        <v>502872.02499999991</v>
      </c>
      <c r="Y31" s="98"/>
      <c r="Z31" s="98"/>
    </row>
    <row r="32" spans="1:26" ht="5.25" customHeight="1" x14ac:dyDescent="0.3">
      <c r="A32" s="109"/>
      <c r="B32" s="110"/>
      <c r="C32" s="105"/>
      <c r="D32" s="101"/>
      <c r="E32" s="101"/>
      <c r="F32" s="101"/>
      <c r="G32" s="101"/>
      <c r="H32" s="101"/>
      <c r="I32" s="101"/>
      <c r="J32" s="102"/>
      <c r="K32" s="102"/>
      <c r="L32" s="102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3">
        <v>0</v>
      </c>
      <c r="Y32" s="98"/>
      <c r="Z32" s="98"/>
    </row>
    <row r="33" spans="1:35" ht="16.95" customHeight="1" x14ac:dyDescent="0.3">
      <c r="A33" s="93"/>
      <c r="B33" s="104" t="s">
        <v>123</v>
      </c>
      <c r="C33" s="105"/>
      <c r="D33" s="106">
        <v>65898.55</v>
      </c>
      <c r="E33" s="106">
        <v>84151.55</v>
      </c>
      <c r="F33" s="106">
        <v>36210.039999999986</v>
      </c>
      <c r="G33" s="106">
        <v>143.55000000000001</v>
      </c>
      <c r="H33" s="106">
        <v>10.76</v>
      </c>
      <c r="I33" s="106">
        <v>1537.1100000000001</v>
      </c>
      <c r="J33" s="107">
        <v>21314.01000000002</v>
      </c>
      <c r="K33" s="107">
        <v>1540256.77</v>
      </c>
      <c r="L33" s="107">
        <v>194624.72999999989</v>
      </c>
      <c r="M33" s="106">
        <v>40978.93</v>
      </c>
      <c r="N33" s="106">
        <v>0</v>
      </c>
      <c r="O33" s="106">
        <v>34177.949999999997</v>
      </c>
      <c r="P33" s="106">
        <v>250111.13</v>
      </c>
      <c r="Q33" s="106">
        <v>28099.370000000003</v>
      </c>
      <c r="R33" s="106">
        <v>12646.98</v>
      </c>
      <c r="S33" s="106">
        <v>1414.7999999999997</v>
      </c>
      <c r="T33" s="106">
        <v>139.44</v>
      </c>
      <c r="U33" s="106">
        <v>593.6099999999999</v>
      </c>
      <c r="V33" s="106">
        <f t="shared" ref="V33:W33" si="10">SUM(V34:V41)</f>
        <v>0</v>
      </c>
      <c r="W33" s="108">
        <f t="shared" si="10"/>
        <v>2312309.2799999998</v>
      </c>
      <c r="Y33" s="98"/>
      <c r="Z33" s="98"/>
    </row>
    <row r="34" spans="1:35" ht="16.95" customHeight="1" x14ac:dyDescent="0.3">
      <c r="A34" s="109"/>
      <c r="B34" s="110"/>
      <c r="C34" s="105" t="s">
        <v>124</v>
      </c>
      <c r="D34" s="101">
        <v>12649.41</v>
      </c>
      <c r="E34" s="101">
        <v>15461.73</v>
      </c>
      <c r="F34" s="101">
        <v>9166.2999999999993</v>
      </c>
      <c r="G34" s="101">
        <v>16.25</v>
      </c>
      <c r="H34" s="101">
        <v>7.5</v>
      </c>
      <c r="I34" s="101">
        <v>377.54</v>
      </c>
      <c r="J34" s="102">
        <v>4360.8100000000004</v>
      </c>
      <c r="K34" s="102">
        <v>343226.58</v>
      </c>
      <c r="L34" s="102">
        <v>47308.46</v>
      </c>
      <c r="M34" s="101">
        <v>8387.44</v>
      </c>
      <c r="N34" s="101">
        <v>0</v>
      </c>
      <c r="O34" s="101">
        <v>6242.49</v>
      </c>
      <c r="P34" s="101">
        <v>39836.99</v>
      </c>
      <c r="Q34" s="101">
        <v>4324.1000000000004</v>
      </c>
      <c r="R34" s="101">
        <v>2829.52</v>
      </c>
      <c r="S34" s="101">
        <v>68.790000000000006</v>
      </c>
      <c r="T34" s="101">
        <v>27.22</v>
      </c>
      <c r="U34" s="101">
        <v>354.37</v>
      </c>
      <c r="V34" s="101">
        <v>0</v>
      </c>
      <c r="W34" s="103">
        <f t="shared" ref="W34:W41" si="11">SUM(D34:V34)</f>
        <v>494645.49999999994</v>
      </c>
      <c r="Y34" s="98"/>
      <c r="Z34" s="98"/>
    </row>
    <row r="35" spans="1:35" ht="16.95" customHeight="1" x14ac:dyDescent="0.3">
      <c r="A35" s="109"/>
      <c r="B35" s="110"/>
      <c r="C35" s="105" t="s">
        <v>125</v>
      </c>
      <c r="D35" s="101">
        <v>2010.08</v>
      </c>
      <c r="E35" s="101">
        <v>2810.32</v>
      </c>
      <c r="F35" s="101">
        <v>651.57000000000005</v>
      </c>
      <c r="G35" s="101">
        <v>0</v>
      </c>
      <c r="H35" s="101">
        <v>0</v>
      </c>
      <c r="I35" s="101">
        <v>22.82</v>
      </c>
      <c r="J35" s="102">
        <v>643.23</v>
      </c>
      <c r="K35" s="102">
        <v>49487.91</v>
      </c>
      <c r="L35" s="102">
        <v>7158.08</v>
      </c>
      <c r="M35" s="101">
        <v>1109.96</v>
      </c>
      <c r="N35" s="101">
        <v>0</v>
      </c>
      <c r="O35" s="101">
        <v>1161.8900000000001</v>
      </c>
      <c r="P35" s="101">
        <v>4877.17</v>
      </c>
      <c r="Q35" s="101">
        <v>1883.69</v>
      </c>
      <c r="R35" s="101">
        <v>373.59</v>
      </c>
      <c r="S35" s="101">
        <v>20.83</v>
      </c>
      <c r="T35" s="101">
        <v>3</v>
      </c>
      <c r="U35" s="101">
        <v>0</v>
      </c>
      <c r="V35" s="101">
        <v>0</v>
      </c>
      <c r="W35" s="103">
        <f t="shared" si="11"/>
        <v>72214.14</v>
      </c>
      <c r="Y35" s="98"/>
      <c r="Z35" s="98"/>
    </row>
    <row r="36" spans="1:35" ht="16.95" customHeight="1" x14ac:dyDescent="0.3">
      <c r="A36" s="109"/>
      <c r="B36" s="110"/>
      <c r="C36" s="105" t="s">
        <v>126</v>
      </c>
      <c r="D36" s="101">
        <v>7480.71</v>
      </c>
      <c r="E36" s="101">
        <v>9490.06</v>
      </c>
      <c r="F36" s="101">
        <v>5173.93</v>
      </c>
      <c r="G36" s="101">
        <v>3</v>
      </c>
      <c r="H36" s="101">
        <v>3.25</v>
      </c>
      <c r="I36" s="101">
        <v>66.5</v>
      </c>
      <c r="J36" s="102">
        <v>1938.84</v>
      </c>
      <c r="K36" s="102">
        <v>144744.29999999999</v>
      </c>
      <c r="L36" s="102">
        <v>18708.09</v>
      </c>
      <c r="M36" s="101">
        <v>4243.54</v>
      </c>
      <c r="N36" s="101">
        <v>0</v>
      </c>
      <c r="O36" s="101">
        <v>2558.1</v>
      </c>
      <c r="P36" s="101">
        <v>40697.410000000003</v>
      </c>
      <c r="Q36" s="101">
        <v>2107.5050000000001</v>
      </c>
      <c r="R36" s="101">
        <v>1281.8800000000001</v>
      </c>
      <c r="S36" s="101">
        <v>387.15</v>
      </c>
      <c r="T36" s="101">
        <v>13.28</v>
      </c>
      <c r="U36" s="101">
        <v>18.89</v>
      </c>
      <c r="V36" s="101">
        <v>0</v>
      </c>
      <c r="W36" s="103">
        <f t="shared" si="11"/>
        <v>238916.43500000003</v>
      </c>
      <c r="Y36" s="98"/>
      <c r="Z36" s="98"/>
    </row>
    <row r="37" spans="1:35" ht="16.95" customHeight="1" x14ac:dyDescent="0.3">
      <c r="A37" s="109"/>
      <c r="B37" s="110"/>
      <c r="C37" s="105" t="s">
        <v>127</v>
      </c>
      <c r="D37" s="101">
        <v>18310.71</v>
      </c>
      <c r="E37" s="101">
        <v>23477.27</v>
      </c>
      <c r="F37" s="101">
        <v>9299.5999999999894</v>
      </c>
      <c r="G37" s="101">
        <v>99.06</v>
      </c>
      <c r="H37" s="101">
        <v>0</v>
      </c>
      <c r="I37" s="101">
        <v>578.21</v>
      </c>
      <c r="J37" s="102">
        <v>5331.6800000000103</v>
      </c>
      <c r="K37" s="102">
        <v>415342.27</v>
      </c>
      <c r="L37" s="102">
        <v>53734.2599999999</v>
      </c>
      <c r="M37" s="101">
        <v>10747.46</v>
      </c>
      <c r="N37" s="101">
        <v>0</v>
      </c>
      <c r="O37" s="101">
        <v>11127.47</v>
      </c>
      <c r="P37" s="101">
        <v>82634.44</v>
      </c>
      <c r="Q37" s="101">
        <v>8032.09</v>
      </c>
      <c r="R37" s="101">
        <v>3750.17</v>
      </c>
      <c r="S37" s="101">
        <v>168.86</v>
      </c>
      <c r="T37" s="101">
        <v>33.659999999999997</v>
      </c>
      <c r="U37" s="101">
        <v>38.25</v>
      </c>
      <c r="V37" s="101">
        <v>0</v>
      </c>
      <c r="W37" s="103">
        <f t="shared" si="11"/>
        <v>642705.46</v>
      </c>
      <c r="Y37" s="98"/>
      <c r="Z37" s="98"/>
    </row>
    <row r="38" spans="1:35" ht="16.95" customHeight="1" x14ac:dyDescent="0.3">
      <c r="A38" s="109"/>
      <c r="B38" s="110"/>
      <c r="C38" s="105" t="s">
        <v>128</v>
      </c>
      <c r="D38" s="101">
        <v>5669.3</v>
      </c>
      <c r="E38" s="101">
        <v>6814.45</v>
      </c>
      <c r="F38" s="101">
        <v>3772.78</v>
      </c>
      <c r="G38" s="101">
        <v>14</v>
      </c>
      <c r="H38" s="101">
        <v>0</v>
      </c>
      <c r="I38" s="101">
        <v>125.4</v>
      </c>
      <c r="J38" s="102">
        <v>2180.15</v>
      </c>
      <c r="K38" s="102">
        <v>143418</v>
      </c>
      <c r="L38" s="102">
        <v>15624.18</v>
      </c>
      <c r="M38" s="101">
        <v>4065.77</v>
      </c>
      <c r="N38" s="101">
        <v>0</v>
      </c>
      <c r="O38" s="101">
        <v>3113.64</v>
      </c>
      <c r="P38" s="101">
        <v>16026.03</v>
      </c>
      <c r="Q38" s="101">
        <v>2798.6950000000002</v>
      </c>
      <c r="R38" s="101">
        <v>910.78</v>
      </c>
      <c r="S38" s="101">
        <v>423.97</v>
      </c>
      <c r="T38" s="101">
        <v>17.420000000000002</v>
      </c>
      <c r="U38" s="101">
        <v>161.57</v>
      </c>
      <c r="V38" s="101">
        <v>0</v>
      </c>
      <c r="W38" s="103">
        <f t="shared" si="11"/>
        <v>205136.13500000004</v>
      </c>
      <c r="Y38" s="98"/>
      <c r="Z38" s="98"/>
    </row>
    <row r="39" spans="1:35" ht="16.95" customHeight="1" x14ac:dyDescent="0.3">
      <c r="A39" s="109"/>
      <c r="B39" s="110"/>
      <c r="C39" s="105" t="s">
        <v>129</v>
      </c>
      <c r="D39" s="101">
        <v>10926.56</v>
      </c>
      <c r="E39" s="101">
        <v>14705.66</v>
      </c>
      <c r="F39" s="101">
        <v>4939.5200000000004</v>
      </c>
      <c r="G39" s="101">
        <v>1.21</v>
      </c>
      <c r="H39" s="101">
        <v>0.01</v>
      </c>
      <c r="I39" s="101">
        <v>161.22999999999999</v>
      </c>
      <c r="J39" s="102">
        <v>4384.1100000000097</v>
      </c>
      <c r="K39" s="102">
        <v>251472.17</v>
      </c>
      <c r="L39" s="102">
        <v>31425.3</v>
      </c>
      <c r="M39" s="101">
        <v>6435.3</v>
      </c>
      <c r="N39" s="101">
        <v>0</v>
      </c>
      <c r="O39" s="101">
        <v>4981.62</v>
      </c>
      <c r="P39" s="101">
        <v>26316.080000000002</v>
      </c>
      <c r="Q39" s="101">
        <v>4115.6049999999996</v>
      </c>
      <c r="R39" s="101">
        <v>2149.3200000000002</v>
      </c>
      <c r="S39" s="101">
        <v>158.07</v>
      </c>
      <c r="T39" s="101">
        <v>31.97</v>
      </c>
      <c r="U39" s="101">
        <v>12.5</v>
      </c>
      <c r="V39" s="101">
        <v>0</v>
      </c>
      <c r="W39" s="103">
        <f t="shared" si="11"/>
        <v>362216.23499999999</v>
      </c>
      <c r="Y39" s="98"/>
      <c r="Z39" s="98"/>
    </row>
    <row r="40" spans="1:35" ht="16.95" customHeight="1" x14ac:dyDescent="0.3">
      <c r="A40" s="109"/>
      <c r="B40" s="110"/>
      <c r="C40" s="105" t="s">
        <v>130</v>
      </c>
      <c r="D40" s="101">
        <v>6074.01</v>
      </c>
      <c r="E40" s="101">
        <v>7742.01</v>
      </c>
      <c r="F40" s="101">
        <v>2266.33</v>
      </c>
      <c r="G40" s="101">
        <v>0.03</v>
      </c>
      <c r="H40" s="101">
        <v>0</v>
      </c>
      <c r="I40" s="101">
        <v>160.08000000000001</v>
      </c>
      <c r="J40" s="102">
        <v>1601.85</v>
      </c>
      <c r="K40" s="102">
        <v>125851.11</v>
      </c>
      <c r="L40" s="102">
        <v>13117.64</v>
      </c>
      <c r="M40" s="101">
        <v>4183.62</v>
      </c>
      <c r="N40" s="101">
        <v>0</v>
      </c>
      <c r="O40" s="101">
        <v>2635.02</v>
      </c>
      <c r="P40" s="101">
        <v>29755</v>
      </c>
      <c r="Q40" s="101">
        <v>3613.54</v>
      </c>
      <c r="R40" s="101">
        <v>931.15</v>
      </c>
      <c r="S40" s="101">
        <v>6.6</v>
      </c>
      <c r="T40" s="101">
        <v>10.73</v>
      </c>
      <c r="U40" s="101">
        <v>2.2599999999999998</v>
      </c>
      <c r="V40" s="101">
        <v>0</v>
      </c>
      <c r="W40" s="103">
        <f t="shared" si="11"/>
        <v>197950.98</v>
      </c>
      <c r="Y40" s="98"/>
      <c r="Z40" s="98"/>
    </row>
    <row r="41" spans="1:35" ht="16.95" customHeight="1" x14ac:dyDescent="0.3">
      <c r="A41" s="109"/>
      <c r="B41" s="110"/>
      <c r="C41" s="105" t="s">
        <v>131</v>
      </c>
      <c r="D41" s="101">
        <v>2777.77</v>
      </c>
      <c r="E41" s="101">
        <v>3650.05</v>
      </c>
      <c r="F41" s="101">
        <v>940.01</v>
      </c>
      <c r="G41" s="101">
        <v>10</v>
      </c>
      <c r="H41" s="101">
        <v>0</v>
      </c>
      <c r="I41" s="101">
        <v>45.33</v>
      </c>
      <c r="J41" s="102">
        <v>873.34</v>
      </c>
      <c r="K41" s="102">
        <v>66714.429999999993</v>
      </c>
      <c r="L41" s="102">
        <v>7548.72</v>
      </c>
      <c r="M41" s="101">
        <v>1805.84</v>
      </c>
      <c r="N41" s="101">
        <v>0</v>
      </c>
      <c r="O41" s="101">
        <v>2357.7199999999998</v>
      </c>
      <c r="P41" s="101">
        <v>9968.01</v>
      </c>
      <c r="Q41" s="101">
        <v>1224.145</v>
      </c>
      <c r="R41" s="101">
        <v>420.57</v>
      </c>
      <c r="S41" s="101">
        <v>180.53</v>
      </c>
      <c r="T41" s="101">
        <v>2.16</v>
      </c>
      <c r="U41" s="101">
        <v>5.77</v>
      </c>
      <c r="V41" s="101">
        <v>0</v>
      </c>
      <c r="W41" s="103">
        <f t="shared" si="11"/>
        <v>98524.395000000004</v>
      </c>
      <c r="Y41" s="98"/>
      <c r="Z41" s="98"/>
    </row>
    <row r="42" spans="1:35" s="99" customFormat="1" ht="31.95" customHeight="1" x14ac:dyDescent="0.25">
      <c r="A42" s="112" t="s">
        <v>227</v>
      </c>
      <c r="B42" s="113"/>
      <c r="C42" s="114"/>
      <c r="D42" s="95">
        <v>151365.41999999998</v>
      </c>
      <c r="E42" s="95">
        <v>180507</v>
      </c>
      <c r="F42" s="95">
        <v>258531.75</v>
      </c>
      <c r="G42" s="95">
        <v>215.23000000000002</v>
      </c>
      <c r="H42" s="95">
        <v>32.11</v>
      </c>
      <c r="I42" s="95">
        <v>6940.76</v>
      </c>
      <c r="J42" s="96">
        <v>21105.800000000003</v>
      </c>
      <c r="K42" s="96">
        <v>5451248.0099999979</v>
      </c>
      <c r="L42" s="96">
        <v>562233.90999999992</v>
      </c>
      <c r="M42" s="95">
        <v>159729.99</v>
      </c>
      <c r="N42" s="95">
        <v>161.13</v>
      </c>
      <c r="O42" s="95">
        <v>133463.09</v>
      </c>
      <c r="P42" s="95">
        <v>274752.61</v>
      </c>
      <c r="Q42" s="95">
        <v>113374.66500000001</v>
      </c>
      <c r="R42" s="95">
        <v>12014.850000000002</v>
      </c>
      <c r="S42" s="95">
        <v>899.1099999999999</v>
      </c>
      <c r="T42" s="95">
        <v>117.91</v>
      </c>
      <c r="U42" s="95">
        <v>3903.4799999999996</v>
      </c>
      <c r="V42" s="95">
        <f>SUM(V43,V46,V55,V61,V68)</f>
        <v>0</v>
      </c>
      <c r="W42" s="97">
        <f>SUM(W43,W46,W55,W61,W68)</f>
        <v>7330596.8249999974</v>
      </c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</row>
    <row r="43" spans="1:35" ht="16.95" customHeight="1" x14ac:dyDescent="0.3">
      <c r="A43" s="93"/>
      <c r="B43" s="104" t="s">
        <v>133</v>
      </c>
      <c r="C43" s="105"/>
      <c r="D43" s="106">
        <v>13953.13</v>
      </c>
      <c r="E43" s="106">
        <v>17526.740000000002</v>
      </c>
      <c r="F43" s="106">
        <v>19254.32</v>
      </c>
      <c r="G43" s="106">
        <v>1</v>
      </c>
      <c r="H43" s="106">
        <v>5</v>
      </c>
      <c r="I43" s="106">
        <v>363.83</v>
      </c>
      <c r="J43" s="107">
        <v>2518.6999999999998</v>
      </c>
      <c r="K43" s="107">
        <v>601030.05000000005</v>
      </c>
      <c r="L43" s="107">
        <v>65032.23</v>
      </c>
      <c r="M43" s="106">
        <v>15775.88</v>
      </c>
      <c r="N43" s="106">
        <v>65.25</v>
      </c>
      <c r="O43" s="106">
        <v>10223.23</v>
      </c>
      <c r="P43" s="106">
        <v>21657.65</v>
      </c>
      <c r="Q43" s="106">
        <v>4894.0749999999998</v>
      </c>
      <c r="R43" s="106">
        <v>1727.48</v>
      </c>
      <c r="S43" s="106">
        <v>189.16</v>
      </c>
      <c r="T43" s="106">
        <v>21.96</v>
      </c>
      <c r="U43" s="106">
        <v>341.17</v>
      </c>
      <c r="V43" s="106">
        <f t="shared" ref="V43:W43" si="12">SUM(V44)</f>
        <v>0</v>
      </c>
      <c r="W43" s="108">
        <f t="shared" si="12"/>
        <v>774580.85499999998</v>
      </c>
      <c r="Y43" s="98"/>
      <c r="Z43" s="98"/>
    </row>
    <row r="44" spans="1:35" ht="16.95" customHeight="1" x14ac:dyDescent="0.3">
      <c r="A44" s="109"/>
      <c r="B44" s="110"/>
      <c r="C44" s="105" t="s">
        <v>134</v>
      </c>
      <c r="D44" s="101">
        <v>13953.13</v>
      </c>
      <c r="E44" s="101">
        <v>17526.740000000002</v>
      </c>
      <c r="F44" s="101">
        <v>19254.32</v>
      </c>
      <c r="G44" s="101">
        <v>1</v>
      </c>
      <c r="H44" s="101">
        <v>5</v>
      </c>
      <c r="I44" s="101">
        <v>363.83</v>
      </c>
      <c r="J44" s="102">
        <v>2518.6999999999998</v>
      </c>
      <c r="K44" s="102">
        <v>601030.05000000005</v>
      </c>
      <c r="L44" s="102">
        <v>65032.23</v>
      </c>
      <c r="M44" s="101">
        <v>15775.88</v>
      </c>
      <c r="N44" s="101">
        <v>65.25</v>
      </c>
      <c r="O44" s="101">
        <v>10223.23</v>
      </c>
      <c r="P44" s="101">
        <v>21657.65</v>
      </c>
      <c r="Q44" s="101">
        <v>4894.0749999999998</v>
      </c>
      <c r="R44" s="101">
        <v>1727.48</v>
      </c>
      <c r="S44" s="101">
        <v>189.16</v>
      </c>
      <c r="T44" s="101">
        <v>21.96</v>
      </c>
      <c r="U44" s="101">
        <v>341.17</v>
      </c>
      <c r="V44" s="101">
        <v>0</v>
      </c>
      <c r="W44" s="103">
        <f>SUM(D44:V44)</f>
        <v>774580.85499999998</v>
      </c>
      <c r="Y44" s="98"/>
      <c r="Z44" s="98"/>
    </row>
    <row r="45" spans="1:35" ht="5.25" customHeight="1" x14ac:dyDescent="0.3">
      <c r="A45" s="109"/>
      <c r="B45" s="110"/>
      <c r="C45" s="105"/>
      <c r="D45" s="101"/>
      <c r="E45" s="101"/>
      <c r="F45" s="101"/>
      <c r="G45" s="101"/>
      <c r="H45" s="101"/>
      <c r="I45" s="101"/>
      <c r="J45" s="102"/>
      <c r="K45" s="102"/>
      <c r="L45" s="102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3">
        <v>0</v>
      </c>
      <c r="Y45" s="98"/>
      <c r="Z45" s="98"/>
    </row>
    <row r="46" spans="1:35" ht="16.95" customHeight="1" x14ac:dyDescent="0.3">
      <c r="A46" s="93"/>
      <c r="B46" s="104" t="s">
        <v>135</v>
      </c>
      <c r="C46" s="105"/>
      <c r="D46" s="106">
        <v>59727.13</v>
      </c>
      <c r="E46" s="106">
        <v>66874.33</v>
      </c>
      <c r="F46" s="106">
        <v>110093.67</v>
      </c>
      <c r="G46" s="106">
        <v>113.75</v>
      </c>
      <c r="H46" s="106">
        <v>12.48</v>
      </c>
      <c r="I46" s="106">
        <v>3101.04</v>
      </c>
      <c r="J46" s="107">
        <v>8255.2900000000009</v>
      </c>
      <c r="K46" s="107">
        <v>2221266.9699999983</v>
      </c>
      <c r="L46" s="107">
        <v>201824.26</v>
      </c>
      <c r="M46" s="106">
        <v>58375.62000000001</v>
      </c>
      <c r="N46" s="106">
        <v>66</v>
      </c>
      <c r="O46" s="106">
        <v>41192.86</v>
      </c>
      <c r="P46" s="106">
        <v>132867.35999999999</v>
      </c>
      <c r="Q46" s="106">
        <v>42196.57</v>
      </c>
      <c r="R46" s="106">
        <v>4431.5199999999995</v>
      </c>
      <c r="S46" s="106">
        <v>431.78999999999996</v>
      </c>
      <c r="T46" s="106">
        <v>49.17</v>
      </c>
      <c r="U46" s="106">
        <v>2028.27</v>
      </c>
      <c r="V46" s="106">
        <f>SUM(V47:V53)</f>
        <v>0</v>
      </c>
      <c r="W46" s="108">
        <f>SUM(W47:W53)</f>
        <v>2952908.0799999982</v>
      </c>
      <c r="Y46" s="98"/>
      <c r="Z46" s="98"/>
    </row>
    <row r="47" spans="1:35" ht="16.95" customHeight="1" x14ac:dyDescent="0.3">
      <c r="A47" s="109"/>
      <c r="B47" s="110"/>
      <c r="C47" s="105" t="s">
        <v>136</v>
      </c>
      <c r="D47" s="101">
        <v>6062.84</v>
      </c>
      <c r="E47" s="101">
        <v>6801.78</v>
      </c>
      <c r="F47" s="101">
        <v>8655.01</v>
      </c>
      <c r="G47" s="101">
        <v>5</v>
      </c>
      <c r="H47" s="101">
        <v>2.96</v>
      </c>
      <c r="I47" s="101">
        <v>97.12</v>
      </c>
      <c r="J47" s="102">
        <v>870.7</v>
      </c>
      <c r="K47" s="102">
        <v>180648.41</v>
      </c>
      <c r="L47" s="102">
        <v>16372.81</v>
      </c>
      <c r="M47" s="101">
        <v>4928.0200000000004</v>
      </c>
      <c r="N47" s="101">
        <v>0</v>
      </c>
      <c r="O47" s="101">
        <v>2189.91</v>
      </c>
      <c r="P47" s="101">
        <v>8403.41</v>
      </c>
      <c r="Q47" s="101">
        <v>2966.49</v>
      </c>
      <c r="R47" s="101">
        <v>384.97</v>
      </c>
      <c r="S47" s="101">
        <v>16.36</v>
      </c>
      <c r="T47" s="101">
        <v>6.67</v>
      </c>
      <c r="U47" s="101">
        <v>18.25</v>
      </c>
      <c r="V47" s="101">
        <v>0</v>
      </c>
      <c r="W47" s="103">
        <f t="shared" ref="W47:W53" si="13">SUM(D47:V47)</f>
        <v>238430.71</v>
      </c>
      <c r="Y47" s="98"/>
      <c r="Z47" s="98"/>
    </row>
    <row r="48" spans="1:35" ht="16.95" customHeight="1" x14ac:dyDescent="0.3">
      <c r="A48" s="109"/>
      <c r="B48" s="110"/>
      <c r="C48" s="105" t="s">
        <v>137</v>
      </c>
      <c r="D48" s="101">
        <v>17324.150000000001</v>
      </c>
      <c r="E48" s="101">
        <v>18190.73</v>
      </c>
      <c r="F48" s="101">
        <v>33253.660000000003</v>
      </c>
      <c r="G48" s="101">
        <v>57.75</v>
      </c>
      <c r="H48" s="101">
        <v>5</v>
      </c>
      <c r="I48" s="101">
        <v>1075.01</v>
      </c>
      <c r="J48" s="102">
        <v>2302.12</v>
      </c>
      <c r="K48" s="102">
        <v>697637.10999999905</v>
      </c>
      <c r="L48" s="102">
        <v>62020.29</v>
      </c>
      <c r="M48" s="101">
        <v>19343.16</v>
      </c>
      <c r="N48" s="101">
        <v>66</v>
      </c>
      <c r="O48" s="101">
        <v>15271.28</v>
      </c>
      <c r="P48" s="101">
        <v>46039.77</v>
      </c>
      <c r="Q48" s="101">
        <v>12080.254999999999</v>
      </c>
      <c r="R48" s="101">
        <v>1499.01</v>
      </c>
      <c r="S48" s="101">
        <v>215.23</v>
      </c>
      <c r="T48" s="101">
        <v>28.5</v>
      </c>
      <c r="U48" s="101">
        <v>1040.8</v>
      </c>
      <c r="V48" s="101">
        <v>0</v>
      </c>
      <c r="W48" s="103">
        <f t="shared" si="13"/>
        <v>927449.82499999925</v>
      </c>
      <c r="Y48" s="98"/>
      <c r="Z48" s="98"/>
    </row>
    <row r="49" spans="1:26" ht="16.95" customHeight="1" x14ac:dyDescent="0.3">
      <c r="A49" s="109"/>
      <c r="B49" s="110"/>
      <c r="C49" s="105" t="s">
        <v>138</v>
      </c>
      <c r="D49" s="101">
        <v>9731.4099999999908</v>
      </c>
      <c r="E49" s="101">
        <v>10295.69</v>
      </c>
      <c r="F49" s="101">
        <v>19414.95</v>
      </c>
      <c r="G49" s="101">
        <v>34</v>
      </c>
      <c r="H49" s="101">
        <v>0</v>
      </c>
      <c r="I49" s="101">
        <v>843.84</v>
      </c>
      <c r="J49" s="102">
        <v>1370.47</v>
      </c>
      <c r="K49" s="102">
        <v>445045.23</v>
      </c>
      <c r="L49" s="102">
        <v>34185.65</v>
      </c>
      <c r="M49" s="101">
        <v>8622.69</v>
      </c>
      <c r="N49" s="101">
        <v>0</v>
      </c>
      <c r="O49" s="101">
        <v>6514.01</v>
      </c>
      <c r="P49" s="101">
        <v>15744.98</v>
      </c>
      <c r="Q49" s="101">
        <v>5246.86</v>
      </c>
      <c r="R49" s="101">
        <v>521.87</v>
      </c>
      <c r="S49" s="101">
        <v>82.33</v>
      </c>
      <c r="T49" s="101">
        <v>0</v>
      </c>
      <c r="U49" s="101">
        <v>477.14</v>
      </c>
      <c r="V49" s="101">
        <v>0</v>
      </c>
      <c r="W49" s="103">
        <f t="shared" si="13"/>
        <v>558131.11999999988</v>
      </c>
      <c r="Y49" s="98"/>
      <c r="Z49" s="98"/>
    </row>
    <row r="50" spans="1:26" ht="16.95" customHeight="1" x14ac:dyDescent="0.3">
      <c r="A50" s="109"/>
      <c r="B50" s="110"/>
      <c r="C50" s="105" t="s">
        <v>228</v>
      </c>
      <c r="D50" s="101">
        <v>14524.57</v>
      </c>
      <c r="E50" s="101">
        <v>17409.18</v>
      </c>
      <c r="F50" s="101">
        <v>25187.48</v>
      </c>
      <c r="G50" s="101">
        <v>5</v>
      </c>
      <c r="H50" s="101">
        <v>0.52</v>
      </c>
      <c r="I50" s="101">
        <v>637.74</v>
      </c>
      <c r="J50" s="102">
        <v>2279.64</v>
      </c>
      <c r="K50" s="102">
        <v>390609.01999999903</v>
      </c>
      <c r="L50" s="102">
        <v>43908</v>
      </c>
      <c r="M50" s="101">
        <v>11078.97</v>
      </c>
      <c r="N50" s="101">
        <v>0</v>
      </c>
      <c r="O50" s="101">
        <v>5094.46</v>
      </c>
      <c r="P50" s="101">
        <v>34867.269999999997</v>
      </c>
      <c r="Q50" s="101">
        <v>8268</v>
      </c>
      <c r="R50" s="101">
        <v>1323.18</v>
      </c>
      <c r="S50" s="101">
        <v>44.27</v>
      </c>
      <c r="T50" s="101">
        <v>9</v>
      </c>
      <c r="U50" s="101">
        <v>306.68</v>
      </c>
      <c r="V50" s="101">
        <v>0</v>
      </c>
      <c r="W50" s="103">
        <f t="shared" si="13"/>
        <v>555552.97999999917</v>
      </c>
      <c r="Y50" s="98"/>
      <c r="Z50" s="98"/>
    </row>
    <row r="51" spans="1:26" ht="16.95" customHeight="1" x14ac:dyDescent="0.3">
      <c r="A51" s="109"/>
      <c r="B51" s="110"/>
      <c r="C51" s="105" t="s">
        <v>140</v>
      </c>
      <c r="D51" s="101">
        <v>4598.63</v>
      </c>
      <c r="E51" s="101">
        <v>5346.71</v>
      </c>
      <c r="F51" s="101">
        <v>8642.5</v>
      </c>
      <c r="G51" s="101">
        <v>5</v>
      </c>
      <c r="H51" s="101">
        <v>0</v>
      </c>
      <c r="I51" s="101">
        <v>104.94</v>
      </c>
      <c r="J51" s="102">
        <v>398.81</v>
      </c>
      <c r="K51" s="102">
        <v>151645.23000000001</v>
      </c>
      <c r="L51" s="102">
        <v>13712.7</v>
      </c>
      <c r="M51" s="101">
        <v>5342.92</v>
      </c>
      <c r="N51" s="101">
        <v>0</v>
      </c>
      <c r="O51" s="101">
        <v>3332.98</v>
      </c>
      <c r="P51" s="101">
        <v>10742.18</v>
      </c>
      <c r="Q51" s="101">
        <v>2681.0050000000001</v>
      </c>
      <c r="R51" s="101">
        <v>180.11</v>
      </c>
      <c r="S51" s="101">
        <v>0</v>
      </c>
      <c r="T51" s="101">
        <v>2</v>
      </c>
      <c r="U51" s="101">
        <v>35</v>
      </c>
      <c r="V51" s="101">
        <v>0</v>
      </c>
      <c r="W51" s="103">
        <f t="shared" si="13"/>
        <v>206770.71500000003</v>
      </c>
      <c r="Y51" s="98"/>
      <c r="Z51" s="98"/>
    </row>
    <row r="52" spans="1:26" ht="16.95" customHeight="1" x14ac:dyDescent="0.3">
      <c r="A52" s="109"/>
      <c r="B52" s="110"/>
      <c r="C52" s="105" t="s">
        <v>141</v>
      </c>
      <c r="D52" s="101">
        <v>2918.73</v>
      </c>
      <c r="E52" s="101">
        <v>3671.4</v>
      </c>
      <c r="F52" s="101">
        <v>3510.92</v>
      </c>
      <c r="G52" s="101">
        <v>0</v>
      </c>
      <c r="H52" s="101">
        <v>0</v>
      </c>
      <c r="I52" s="101">
        <v>177.39</v>
      </c>
      <c r="J52" s="102">
        <v>472.81</v>
      </c>
      <c r="K52" s="102">
        <v>121952.04</v>
      </c>
      <c r="L52" s="102">
        <v>11269.54</v>
      </c>
      <c r="M52" s="101">
        <v>3467.84</v>
      </c>
      <c r="N52" s="101">
        <v>0</v>
      </c>
      <c r="O52" s="101">
        <v>2386.7399999999998</v>
      </c>
      <c r="P52" s="101">
        <v>6903.18</v>
      </c>
      <c r="Q52" s="101">
        <v>3984.34</v>
      </c>
      <c r="R52" s="101">
        <v>171.76</v>
      </c>
      <c r="S52" s="101">
        <v>73.599999999999994</v>
      </c>
      <c r="T52" s="101">
        <v>2</v>
      </c>
      <c r="U52" s="101">
        <v>73.88</v>
      </c>
      <c r="V52" s="101">
        <v>0</v>
      </c>
      <c r="W52" s="103">
        <f t="shared" si="13"/>
        <v>161036.16999999998</v>
      </c>
      <c r="Y52" s="98"/>
      <c r="Z52" s="98"/>
    </row>
    <row r="53" spans="1:26" ht="16.95" customHeight="1" x14ac:dyDescent="0.3">
      <c r="A53" s="109"/>
      <c r="B53" s="110"/>
      <c r="C53" s="105" t="s">
        <v>229</v>
      </c>
      <c r="D53" s="101">
        <v>4566.8</v>
      </c>
      <c r="E53" s="101">
        <v>5158.84</v>
      </c>
      <c r="F53" s="101">
        <v>11429.15</v>
      </c>
      <c r="G53" s="101">
        <v>7</v>
      </c>
      <c r="H53" s="101">
        <v>4</v>
      </c>
      <c r="I53" s="101">
        <v>165</v>
      </c>
      <c r="J53" s="102">
        <v>560.74</v>
      </c>
      <c r="K53" s="102">
        <v>233729.93</v>
      </c>
      <c r="L53" s="102">
        <v>20355.27</v>
      </c>
      <c r="M53" s="101">
        <v>5592.02</v>
      </c>
      <c r="N53" s="101">
        <v>0</v>
      </c>
      <c r="O53" s="101">
        <v>6403.48</v>
      </c>
      <c r="P53" s="101">
        <v>10166.57</v>
      </c>
      <c r="Q53" s="101">
        <v>6969.62</v>
      </c>
      <c r="R53" s="101">
        <v>350.62</v>
      </c>
      <c r="S53" s="101">
        <v>0</v>
      </c>
      <c r="T53" s="101">
        <v>1</v>
      </c>
      <c r="U53" s="101">
        <v>76.52</v>
      </c>
      <c r="V53" s="101">
        <v>0</v>
      </c>
      <c r="W53" s="103">
        <f t="shared" si="13"/>
        <v>305536.56</v>
      </c>
      <c r="Y53" s="98"/>
      <c r="Z53" s="98"/>
    </row>
    <row r="54" spans="1:26" ht="6" customHeight="1" x14ac:dyDescent="0.3">
      <c r="A54" s="109"/>
      <c r="B54" s="110"/>
      <c r="C54" s="105"/>
      <c r="D54" s="101"/>
      <c r="E54" s="101"/>
      <c r="F54" s="101"/>
      <c r="G54" s="101"/>
      <c r="H54" s="101"/>
      <c r="I54" s="101"/>
      <c r="J54" s="102"/>
      <c r="K54" s="102"/>
      <c r="L54" s="102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3">
        <v>0</v>
      </c>
      <c r="Y54" s="98"/>
      <c r="Z54" s="98"/>
    </row>
    <row r="55" spans="1:26" ht="16.95" customHeight="1" x14ac:dyDescent="0.3">
      <c r="A55" s="93"/>
      <c r="B55" s="104" t="s">
        <v>143</v>
      </c>
      <c r="C55" s="105"/>
      <c r="D55" s="106">
        <v>48163.119999999995</v>
      </c>
      <c r="E55" s="106">
        <v>57716.799999999996</v>
      </c>
      <c r="F55" s="106">
        <v>95164.23000000001</v>
      </c>
      <c r="G55" s="106">
        <v>62.480000000000004</v>
      </c>
      <c r="H55" s="106">
        <v>8.6300000000000008</v>
      </c>
      <c r="I55" s="106">
        <v>1601.3200000000002</v>
      </c>
      <c r="J55" s="107">
        <v>5900.43</v>
      </c>
      <c r="K55" s="107">
        <v>1607122.8800000001</v>
      </c>
      <c r="L55" s="107">
        <v>170372.22</v>
      </c>
      <c r="M55" s="106">
        <v>53665.84</v>
      </c>
      <c r="N55" s="106">
        <v>29.88</v>
      </c>
      <c r="O55" s="106">
        <v>61542.49</v>
      </c>
      <c r="P55" s="106">
        <v>79635.740000000005</v>
      </c>
      <c r="Q55" s="106">
        <v>36398.120000000003</v>
      </c>
      <c r="R55" s="106">
        <v>3814.63</v>
      </c>
      <c r="S55" s="106">
        <v>112.96000000000001</v>
      </c>
      <c r="T55" s="106">
        <v>27.27</v>
      </c>
      <c r="U55" s="106">
        <v>893.8900000000001</v>
      </c>
      <c r="V55" s="106">
        <f t="shared" ref="V55:W55" si="14">SUM(V56,V57,V58,V59)</f>
        <v>0</v>
      </c>
      <c r="W55" s="108">
        <f t="shared" si="14"/>
        <v>2222232.9300000002</v>
      </c>
      <c r="Y55" s="98"/>
      <c r="Z55" s="98"/>
    </row>
    <row r="56" spans="1:26" ht="16.95" customHeight="1" x14ac:dyDescent="0.3">
      <c r="A56" s="109"/>
      <c r="B56" s="110"/>
      <c r="C56" s="105" t="s">
        <v>144</v>
      </c>
      <c r="D56" s="101">
        <v>4345.8</v>
      </c>
      <c r="E56" s="101">
        <v>5261.54</v>
      </c>
      <c r="F56" s="101">
        <v>7630.4</v>
      </c>
      <c r="G56" s="101">
        <v>2.75</v>
      </c>
      <c r="H56" s="101">
        <v>0</v>
      </c>
      <c r="I56" s="101">
        <v>216.99</v>
      </c>
      <c r="J56" s="102">
        <v>488.31</v>
      </c>
      <c r="K56" s="102">
        <v>135434.87</v>
      </c>
      <c r="L56" s="102">
        <v>13232.82</v>
      </c>
      <c r="M56" s="101">
        <v>4303.67</v>
      </c>
      <c r="N56" s="101">
        <v>0</v>
      </c>
      <c r="O56" s="101">
        <v>4470.32</v>
      </c>
      <c r="P56" s="101">
        <v>6241.46</v>
      </c>
      <c r="Q56" s="101">
        <v>3887.52</v>
      </c>
      <c r="R56" s="101">
        <v>218.74</v>
      </c>
      <c r="S56" s="101">
        <v>0</v>
      </c>
      <c r="T56" s="101">
        <v>0</v>
      </c>
      <c r="U56" s="101">
        <v>39.6</v>
      </c>
      <c r="V56" s="101">
        <v>0</v>
      </c>
      <c r="W56" s="103">
        <f t="shared" ref="W56:W59" si="15">SUM(D56:V56)</f>
        <v>185774.79</v>
      </c>
      <c r="Y56" s="98"/>
      <c r="Z56" s="98"/>
    </row>
    <row r="57" spans="1:26" ht="16.95" customHeight="1" x14ac:dyDescent="0.3">
      <c r="A57" s="109"/>
      <c r="B57" s="110"/>
      <c r="C57" s="105" t="s">
        <v>143</v>
      </c>
      <c r="D57" s="101">
        <v>27836.35</v>
      </c>
      <c r="E57" s="101">
        <v>32408.7</v>
      </c>
      <c r="F57" s="101">
        <v>65323.94</v>
      </c>
      <c r="G57" s="101">
        <v>37.25</v>
      </c>
      <c r="H57" s="101">
        <v>8.6300000000000008</v>
      </c>
      <c r="I57" s="101">
        <v>940.97</v>
      </c>
      <c r="J57" s="102">
        <v>3701.29</v>
      </c>
      <c r="K57" s="102">
        <v>1029300.54</v>
      </c>
      <c r="L57" s="102">
        <v>105122.62</v>
      </c>
      <c r="M57" s="101">
        <v>33584.480000000003</v>
      </c>
      <c r="N57" s="101">
        <v>1.88</v>
      </c>
      <c r="O57" s="101">
        <v>44558.01</v>
      </c>
      <c r="P57" s="101">
        <v>44434.13</v>
      </c>
      <c r="Q57" s="101">
        <v>16743.04</v>
      </c>
      <c r="R57" s="101">
        <v>2488.2600000000002</v>
      </c>
      <c r="S57" s="101">
        <v>52.12</v>
      </c>
      <c r="T57" s="101">
        <v>14.08</v>
      </c>
      <c r="U57" s="101">
        <v>696.85</v>
      </c>
      <c r="V57" s="101">
        <v>0</v>
      </c>
      <c r="W57" s="103">
        <f t="shared" si="15"/>
        <v>1407253.1400000001</v>
      </c>
      <c r="Y57" s="98"/>
      <c r="Z57" s="98"/>
    </row>
    <row r="58" spans="1:26" ht="16.95" customHeight="1" x14ac:dyDescent="0.3">
      <c r="A58" s="109"/>
      <c r="B58" s="110"/>
      <c r="C58" s="105" t="s">
        <v>145</v>
      </c>
      <c r="D58" s="101">
        <v>12518.84</v>
      </c>
      <c r="E58" s="101">
        <v>15593.17</v>
      </c>
      <c r="F58" s="101">
        <v>17687.07</v>
      </c>
      <c r="G58" s="101">
        <v>22.48</v>
      </c>
      <c r="H58" s="101">
        <v>0</v>
      </c>
      <c r="I58" s="101">
        <v>398.86</v>
      </c>
      <c r="J58" s="102">
        <v>1241.23</v>
      </c>
      <c r="K58" s="102">
        <v>338931.29</v>
      </c>
      <c r="L58" s="102">
        <v>43600.74</v>
      </c>
      <c r="M58" s="101">
        <v>12603.38</v>
      </c>
      <c r="N58" s="101">
        <v>28</v>
      </c>
      <c r="O58" s="101">
        <v>10068.56</v>
      </c>
      <c r="P58" s="101">
        <v>24716.44</v>
      </c>
      <c r="Q58" s="101">
        <v>12437.12</v>
      </c>
      <c r="R58" s="101">
        <v>854.83</v>
      </c>
      <c r="S58" s="101">
        <v>36.06</v>
      </c>
      <c r="T58" s="101">
        <v>11.19</v>
      </c>
      <c r="U58" s="101">
        <v>138.59</v>
      </c>
      <c r="V58" s="101">
        <v>0</v>
      </c>
      <c r="W58" s="103">
        <f t="shared" si="15"/>
        <v>490887.85000000003</v>
      </c>
      <c r="Y58" s="98"/>
      <c r="Z58" s="98"/>
    </row>
    <row r="59" spans="1:26" ht="16.95" customHeight="1" x14ac:dyDescent="0.3">
      <c r="A59" s="109"/>
      <c r="B59" s="110"/>
      <c r="C59" s="105" t="s">
        <v>146</v>
      </c>
      <c r="D59" s="101">
        <v>3462.13</v>
      </c>
      <c r="E59" s="101">
        <v>4453.3900000000003</v>
      </c>
      <c r="F59" s="101">
        <v>4522.82</v>
      </c>
      <c r="G59" s="101">
        <v>0</v>
      </c>
      <c r="H59" s="101">
        <v>0</v>
      </c>
      <c r="I59" s="101">
        <v>44.5</v>
      </c>
      <c r="J59" s="102">
        <v>469.6</v>
      </c>
      <c r="K59" s="102">
        <v>103456.18</v>
      </c>
      <c r="L59" s="102">
        <v>8416.0400000000009</v>
      </c>
      <c r="M59" s="101">
        <v>3174.31</v>
      </c>
      <c r="N59" s="101">
        <v>0</v>
      </c>
      <c r="O59" s="101">
        <v>2445.6</v>
      </c>
      <c r="P59" s="101">
        <v>4243.71</v>
      </c>
      <c r="Q59" s="101">
        <v>3330.44</v>
      </c>
      <c r="R59" s="101">
        <v>252.8</v>
      </c>
      <c r="S59" s="101">
        <v>24.78</v>
      </c>
      <c r="T59" s="101">
        <v>2</v>
      </c>
      <c r="U59" s="101">
        <v>18.850000000000001</v>
      </c>
      <c r="V59" s="101">
        <v>0</v>
      </c>
      <c r="W59" s="103">
        <f t="shared" si="15"/>
        <v>138317.15</v>
      </c>
      <c r="Y59" s="98"/>
      <c r="Z59" s="98"/>
    </row>
    <row r="60" spans="1:26" ht="5.25" customHeight="1" x14ac:dyDescent="0.3">
      <c r="A60" s="109"/>
      <c r="B60" s="110"/>
      <c r="C60" s="105"/>
      <c r="D60" s="101"/>
      <c r="E60" s="101"/>
      <c r="F60" s="101"/>
      <c r="G60" s="101"/>
      <c r="H60" s="101"/>
      <c r="I60" s="101"/>
      <c r="J60" s="102"/>
      <c r="K60" s="102"/>
      <c r="L60" s="102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3">
        <v>0</v>
      </c>
      <c r="Y60" s="98"/>
      <c r="Z60" s="98"/>
    </row>
    <row r="61" spans="1:26" ht="16.95" customHeight="1" x14ac:dyDescent="0.3">
      <c r="A61" s="93"/>
      <c r="B61" s="104" t="s">
        <v>147</v>
      </c>
      <c r="C61" s="105"/>
      <c r="D61" s="106">
        <v>12093.22</v>
      </c>
      <c r="E61" s="106">
        <v>16077.88</v>
      </c>
      <c r="F61" s="106">
        <v>10254.32</v>
      </c>
      <c r="G61" s="106">
        <v>11</v>
      </c>
      <c r="H61" s="106">
        <v>5</v>
      </c>
      <c r="I61" s="106">
        <v>665.05000000000007</v>
      </c>
      <c r="J61" s="107">
        <v>1741.72</v>
      </c>
      <c r="K61" s="107">
        <v>345274.10000000027</v>
      </c>
      <c r="L61" s="107">
        <v>43592.600000000006</v>
      </c>
      <c r="M61" s="106">
        <v>10940.2</v>
      </c>
      <c r="N61" s="106">
        <v>0</v>
      </c>
      <c r="O61" s="106">
        <v>6320.91</v>
      </c>
      <c r="P61" s="106">
        <v>17811.080000000002</v>
      </c>
      <c r="Q61" s="106">
        <v>16095.555</v>
      </c>
      <c r="R61" s="106">
        <v>458.76</v>
      </c>
      <c r="S61" s="106">
        <v>88.02</v>
      </c>
      <c r="T61" s="106">
        <v>1.98</v>
      </c>
      <c r="U61" s="106">
        <v>254.99</v>
      </c>
      <c r="V61" s="106">
        <f t="shared" ref="V61:W61" si="16">SUM(V62:V66)</f>
        <v>0</v>
      </c>
      <c r="W61" s="108">
        <f t="shared" si="16"/>
        <v>481686.38500000024</v>
      </c>
      <c r="Y61" s="98"/>
      <c r="Z61" s="98"/>
    </row>
    <row r="62" spans="1:26" ht="16.95" customHeight="1" x14ac:dyDescent="0.3">
      <c r="A62" s="109"/>
      <c r="B62" s="110"/>
      <c r="C62" s="105" t="s">
        <v>148</v>
      </c>
      <c r="D62" s="101">
        <v>3128.41</v>
      </c>
      <c r="E62" s="101">
        <v>3711.75</v>
      </c>
      <c r="F62" s="101">
        <v>4056.83</v>
      </c>
      <c r="G62" s="101">
        <v>4</v>
      </c>
      <c r="H62" s="101">
        <v>0</v>
      </c>
      <c r="I62" s="101">
        <v>216.39</v>
      </c>
      <c r="J62" s="102">
        <v>431.67</v>
      </c>
      <c r="K62" s="102">
        <v>71843.42</v>
      </c>
      <c r="L62" s="102">
        <v>9665.3799999999992</v>
      </c>
      <c r="M62" s="101">
        <v>1742.27</v>
      </c>
      <c r="N62" s="101">
        <v>0</v>
      </c>
      <c r="O62" s="101">
        <v>680.33</v>
      </c>
      <c r="P62" s="101">
        <v>1318.57</v>
      </c>
      <c r="Q62" s="101">
        <v>990.20500000000004</v>
      </c>
      <c r="R62" s="101">
        <v>59.27</v>
      </c>
      <c r="S62" s="101">
        <v>12.47</v>
      </c>
      <c r="T62" s="101">
        <v>1.98</v>
      </c>
      <c r="U62" s="101">
        <v>80.069999999999993</v>
      </c>
      <c r="V62" s="101">
        <v>0</v>
      </c>
      <c r="W62" s="103">
        <f t="shared" ref="W62:W66" si="17">SUM(D62:V62)</f>
        <v>97943.015000000029</v>
      </c>
      <c r="Y62" s="98"/>
      <c r="Z62" s="98"/>
    </row>
    <row r="63" spans="1:26" ht="16.95" customHeight="1" x14ac:dyDescent="0.3">
      <c r="A63" s="109"/>
      <c r="B63" s="110"/>
      <c r="C63" s="105" t="s">
        <v>149</v>
      </c>
      <c r="D63" s="101">
        <v>1871.08</v>
      </c>
      <c r="E63" s="101">
        <v>2644.44</v>
      </c>
      <c r="F63" s="101">
        <v>855.8</v>
      </c>
      <c r="G63" s="101">
        <v>0</v>
      </c>
      <c r="H63" s="101">
        <v>5</v>
      </c>
      <c r="I63" s="101">
        <v>75.349999999999994</v>
      </c>
      <c r="J63" s="102">
        <v>196.41</v>
      </c>
      <c r="K63" s="102">
        <v>50317.99</v>
      </c>
      <c r="L63" s="102">
        <v>6895.53</v>
      </c>
      <c r="M63" s="101">
        <v>1252.42</v>
      </c>
      <c r="N63" s="101">
        <v>0</v>
      </c>
      <c r="O63" s="101">
        <v>1366.23</v>
      </c>
      <c r="P63" s="101">
        <v>4717.29</v>
      </c>
      <c r="Q63" s="101">
        <v>3768.71</v>
      </c>
      <c r="R63" s="101">
        <v>61.36</v>
      </c>
      <c r="S63" s="101">
        <v>38.79</v>
      </c>
      <c r="T63" s="101">
        <v>0</v>
      </c>
      <c r="U63" s="101">
        <v>2.9</v>
      </c>
      <c r="V63" s="101">
        <v>0</v>
      </c>
      <c r="W63" s="103">
        <f t="shared" si="17"/>
        <v>74069.299999999988</v>
      </c>
      <c r="Y63" s="98"/>
      <c r="Z63" s="98"/>
    </row>
    <row r="64" spans="1:26" ht="16.95" customHeight="1" x14ac:dyDescent="0.3">
      <c r="A64" s="109"/>
      <c r="B64" s="110"/>
      <c r="C64" s="105" t="s">
        <v>150</v>
      </c>
      <c r="D64" s="101">
        <v>2458.5500000000002</v>
      </c>
      <c r="E64" s="101">
        <v>3605.97</v>
      </c>
      <c r="F64" s="101">
        <v>1615.34</v>
      </c>
      <c r="G64" s="101">
        <v>0</v>
      </c>
      <c r="H64" s="101">
        <v>0</v>
      </c>
      <c r="I64" s="101">
        <v>169.96</v>
      </c>
      <c r="J64" s="102">
        <v>413.37</v>
      </c>
      <c r="K64" s="102">
        <v>77736.870000000097</v>
      </c>
      <c r="L64" s="102">
        <v>10723.16</v>
      </c>
      <c r="M64" s="101">
        <v>3290.66</v>
      </c>
      <c r="N64" s="101">
        <v>0</v>
      </c>
      <c r="O64" s="101">
        <v>1469.46</v>
      </c>
      <c r="P64" s="101">
        <v>3517.14</v>
      </c>
      <c r="Q64" s="101">
        <v>3514.89</v>
      </c>
      <c r="R64" s="101">
        <v>153</v>
      </c>
      <c r="S64" s="101">
        <v>32.18</v>
      </c>
      <c r="T64" s="101">
        <v>0</v>
      </c>
      <c r="U64" s="101">
        <v>101.47</v>
      </c>
      <c r="V64" s="101">
        <v>0</v>
      </c>
      <c r="W64" s="103">
        <f t="shared" si="17"/>
        <v>108802.02000000011</v>
      </c>
      <c r="Y64" s="98"/>
      <c r="Z64" s="98"/>
    </row>
    <row r="65" spans="1:35" ht="16.95" customHeight="1" x14ac:dyDescent="0.3">
      <c r="A65" s="109"/>
      <c r="B65" s="110"/>
      <c r="C65" s="105" t="s">
        <v>151</v>
      </c>
      <c r="D65" s="101">
        <v>2854.44</v>
      </c>
      <c r="E65" s="101">
        <v>3899.25</v>
      </c>
      <c r="F65" s="101">
        <v>2000.13</v>
      </c>
      <c r="G65" s="101">
        <v>7</v>
      </c>
      <c r="H65" s="101">
        <v>0</v>
      </c>
      <c r="I65" s="101">
        <v>175.5</v>
      </c>
      <c r="J65" s="102">
        <v>474.34</v>
      </c>
      <c r="K65" s="102">
        <v>93441.570000000196</v>
      </c>
      <c r="L65" s="102">
        <v>11372.34</v>
      </c>
      <c r="M65" s="101">
        <v>2926.84</v>
      </c>
      <c r="N65" s="101">
        <v>0</v>
      </c>
      <c r="O65" s="101">
        <v>2023.34</v>
      </c>
      <c r="P65" s="101">
        <v>6718.86</v>
      </c>
      <c r="Q65" s="101">
        <v>6046.34</v>
      </c>
      <c r="R65" s="101">
        <v>115.71</v>
      </c>
      <c r="S65" s="101">
        <v>4.58</v>
      </c>
      <c r="T65" s="101">
        <v>0</v>
      </c>
      <c r="U65" s="101">
        <v>67.55</v>
      </c>
      <c r="V65" s="101">
        <v>0</v>
      </c>
      <c r="W65" s="103">
        <f t="shared" si="17"/>
        <v>132127.79000000015</v>
      </c>
      <c r="Y65" s="98"/>
      <c r="Z65" s="98"/>
    </row>
    <row r="66" spans="1:35" ht="16.95" customHeight="1" x14ac:dyDescent="0.3">
      <c r="A66" s="109"/>
      <c r="B66" s="110"/>
      <c r="C66" s="105" t="s">
        <v>152</v>
      </c>
      <c r="D66" s="101">
        <v>1780.74</v>
      </c>
      <c r="E66" s="101">
        <v>2216.4699999999998</v>
      </c>
      <c r="F66" s="101">
        <v>1726.22</v>
      </c>
      <c r="G66" s="101">
        <v>0</v>
      </c>
      <c r="H66" s="101">
        <v>0</v>
      </c>
      <c r="I66" s="101">
        <v>27.85</v>
      </c>
      <c r="J66" s="102">
        <v>225.93</v>
      </c>
      <c r="K66" s="102">
        <v>51934.25</v>
      </c>
      <c r="L66" s="102">
        <v>4936.1899999999996</v>
      </c>
      <c r="M66" s="101">
        <v>1728.01</v>
      </c>
      <c r="N66" s="101">
        <v>0</v>
      </c>
      <c r="O66" s="101">
        <v>781.55</v>
      </c>
      <c r="P66" s="101">
        <v>1539.22</v>
      </c>
      <c r="Q66" s="101">
        <v>1775.41</v>
      </c>
      <c r="R66" s="101">
        <v>69.42</v>
      </c>
      <c r="S66" s="101">
        <v>0</v>
      </c>
      <c r="T66" s="101">
        <v>0</v>
      </c>
      <c r="U66" s="101">
        <v>3</v>
      </c>
      <c r="V66" s="101">
        <v>0</v>
      </c>
      <c r="W66" s="103">
        <f t="shared" si="17"/>
        <v>68744.260000000009</v>
      </c>
      <c r="Y66" s="98"/>
      <c r="Z66" s="98"/>
    </row>
    <row r="67" spans="1:35" ht="5.25" customHeight="1" x14ac:dyDescent="0.3">
      <c r="A67" s="109"/>
      <c r="B67" s="110"/>
      <c r="C67" s="105"/>
      <c r="D67" s="101"/>
      <c r="E67" s="101"/>
      <c r="F67" s="101"/>
      <c r="G67" s="101"/>
      <c r="H67" s="101"/>
      <c r="I67" s="101"/>
      <c r="J67" s="102"/>
      <c r="K67" s="102"/>
      <c r="L67" s="102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3">
        <v>0</v>
      </c>
      <c r="Y67" s="98"/>
      <c r="Z67" s="98"/>
    </row>
    <row r="68" spans="1:35" ht="16.95" customHeight="1" x14ac:dyDescent="0.3">
      <c r="A68" s="93"/>
      <c r="B68" s="104" t="s">
        <v>153</v>
      </c>
      <c r="C68" s="105"/>
      <c r="D68" s="106">
        <v>17428.82</v>
      </c>
      <c r="E68" s="106">
        <v>22311.25</v>
      </c>
      <c r="F68" s="106">
        <v>23765.21</v>
      </c>
      <c r="G68" s="106">
        <v>27</v>
      </c>
      <c r="H68" s="106">
        <v>1</v>
      </c>
      <c r="I68" s="106">
        <v>1209.52</v>
      </c>
      <c r="J68" s="107">
        <v>2689.66</v>
      </c>
      <c r="K68" s="107">
        <v>676554.00999999896</v>
      </c>
      <c r="L68" s="107">
        <v>81412.599999999991</v>
      </c>
      <c r="M68" s="106">
        <v>20972.449999999997</v>
      </c>
      <c r="N68" s="106">
        <v>0</v>
      </c>
      <c r="O68" s="106">
        <v>14183.6</v>
      </c>
      <c r="P68" s="106">
        <v>22780.78</v>
      </c>
      <c r="Q68" s="106">
        <v>13790.344999999999</v>
      </c>
      <c r="R68" s="106">
        <v>1582.46</v>
      </c>
      <c r="S68" s="106">
        <v>77.180000000000007</v>
      </c>
      <c r="T68" s="106">
        <v>17.53</v>
      </c>
      <c r="U68" s="106">
        <v>385.16</v>
      </c>
      <c r="V68" s="106">
        <f t="shared" ref="V68:W68" si="18">SUM(V69:V71)</f>
        <v>0</v>
      </c>
      <c r="W68" s="108">
        <f t="shared" si="18"/>
        <v>899188.57499999902</v>
      </c>
      <c r="Y68" s="98"/>
      <c r="Z68" s="98"/>
    </row>
    <row r="69" spans="1:35" ht="16.95" customHeight="1" x14ac:dyDescent="0.3">
      <c r="A69" s="109"/>
      <c r="B69" s="110"/>
      <c r="C69" s="105" t="s">
        <v>154</v>
      </c>
      <c r="D69" s="101">
        <v>3716.3</v>
      </c>
      <c r="E69" s="101">
        <v>4985.74</v>
      </c>
      <c r="F69" s="101">
        <v>3388.75</v>
      </c>
      <c r="G69" s="101">
        <v>0</v>
      </c>
      <c r="H69" s="101">
        <v>0</v>
      </c>
      <c r="I69" s="101">
        <v>310.26</v>
      </c>
      <c r="J69" s="102">
        <v>608.29</v>
      </c>
      <c r="K69" s="102">
        <v>142573.62</v>
      </c>
      <c r="L69" s="102">
        <v>18800.560000000001</v>
      </c>
      <c r="M69" s="101">
        <v>4453.99</v>
      </c>
      <c r="N69" s="101">
        <v>0</v>
      </c>
      <c r="O69" s="101">
        <v>2694.29</v>
      </c>
      <c r="P69" s="101">
        <v>3809.76</v>
      </c>
      <c r="Q69" s="101">
        <v>3915.69</v>
      </c>
      <c r="R69" s="101">
        <v>295.55</v>
      </c>
      <c r="S69" s="101">
        <v>29.35</v>
      </c>
      <c r="T69" s="101">
        <v>7.13</v>
      </c>
      <c r="U69" s="101">
        <v>31.8</v>
      </c>
      <c r="V69" s="101">
        <v>0</v>
      </c>
      <c r="W69" s="103">
        <f t="shared" ref="W69:W73" si="19">SUM(D69:V69)</f>
        <v>189621.08</v>
      </c>
      <c r="Y69" s="98"/>
      <c r="Z69" s="98"/>
    </row>
    <row r="70" spans="1:35" ht="16.95" customHeight="1" x14ac:dyDescent="0.3">
      <c r="A70" s="109"/>
      <c r="B70" s="110"/>
      <c r="C70" s="105" t="s">
        <v>153</v>
      </c>
      <c r="D70" s="101">
        <v>11922.36</v>
      </c>
      <c r="E70" s="101">
        <v>15227.49</v>
      </c>
      <c r="F70" s="101">
        <v>18044.77</v>
      </c>
      <c r="G70" s="101">
        <v>27</v>
      </c>
      <c r="H70" s="101">
        <v>1</v>
      </c>
      <c r="I70" s="101">
        <v>703.57</v>
      </c>
      <c r="J70" s="102">
        <v>1842.28</v>
      </c>
      <c r="K70" s="102">
        <v>466707.239999999</v>
      </c>
      <c r="L70" s="102">
        <v>55054.67</v>
      </c>
      <c r="M70" s="101">
        <v>14286.29</v>
      </c>
      <c r="N70" s="101">
        <v>0</v>
      </c>
      <c r="O70" s="101">
        <v>10527.55</v>
      </c>
      <c r="P70" s="101">
        <v>14031.7</v>
      </c>
      <c r="Q70" s="101">
        <v>7702.915</v>
      </c>
      <c r="R70" s="101">
        <v>1176.42</v>
      </c>
      <c r="S70" s="101">
        <v>47.83</v>
      </c>
      <c r="T70" s="101">
        <v>9.4</v>
      </c>
      <c r="U70" s="101">
        <v>351.36</v>
      </c>
      <c r="V70" s="101">
        <v>0</v>
      </c>
      <c r="W70" s="103">
        <f t="shared" si="19"/>
        <v>617663.84499999904</v>
      </c>
      <c r="Y70" s="98"/>
      <c r="Z70" s="98"/>
    </row>
    <row r="71" spans="1:35" ht="16.95" customHeight="1" x14ac:dyDescent="0.3">
      <c r="A71" s="109"/>
      <c r="B71" s="110"/>
      <c r="C71" s="105" t="s">
        <v>155</v>
      </c>
      <c r="D71" s="101">
        <v>1790.16</v>
      </c>
      <c r="E71" s="101">
        <v>2098.02</v>
      </c>
      <c r="F71" s="101">
        <v>2331.69</v>
      </c>
      <c r="G71" s="101">
        <v>0</v>
      </c>
      <c r="H71" s="101">
        <v>0</v>
      </c>
      <c r="I71" s="101">
        <v>195.69</v>
      </c>
      <c r="J71" s="102">
        <v>239.09</v>
      </c>
      <c r="K71" s="102">
        <v>67273.149999999994</v>
      </c>
      <c r="L71" s="102">
        <v>7557.37</v>
      </c>
      <c r="M71" s="101">
        <v>2232.17</v>
      </c>
      <c r="N71" s="101">
        <v>0</v>
      </c>
      <c r="O71" s="101">
        <v>961.76</v>
      </c>
      <c r="P71" s="101">
        <v>4939.32</v>
      </c>
      <c r="Q71" s="101">
        <v>2171.7399999999998</v>
      </c>
      <c r="R71" s="101">
        <v>110.49</v>
      </c>
      <c r="S71" s="101">
        <v>0</v>
      </c>
      <c r="T71" s="101">
        <v>1</v>
      </c>
      <c r="U71" s="101">
        <v>2</v>
      </c>
      <c r="V71" s="101">
        <v>0</v>
      </c>
      <c r="W71" s="103">
        <f t="shared" si="19"/>
        <v>91903.65</v>
      </c>
      <c r="Y71" s="98"/>
      <c r="Z71" s="98"/>
    </row>
    <row r="72" spans="1:35" x14ac:dyDescent="0.3">
      <c r="A72" s="109"/>
      <c r="B72" s="104" t="s">
        <v>230</v>
      </c>
      <c r="C72" s="105"/>
      <c r="D72" s="106">
        <v>3603.95</v>
      </c>
      <c r="E72" s="106">
        <v>4106.66</v>
      </c>
      <c r="F72" s="106">
        <v>4770.6000000000004</v>
      </c>
      <c r="G72" s="106">
        <v>0</v>
      </c>
      <c r="H72" s="106">
        <v>0</v>
      </c>
      <c r="I72" s="106">
        <v>122.29</v>
      </c>
      <c r="J72" s="107">
        <v>467.8</v>
      </c>
      <c r="K72" s="107">
        <v>85294.86</v>
      </c>
      <c r="L72" s="107">
        <v>9068.2900000000009</v>
      </c>
      <c r="M72" s="106">
        <v>4020.8</v>
      </c>
      <c r="N72" s="106">
        <v>0</v>
      </c>
      <c r="O72" s="106">
        <v>2064.2399999999998</v>
      </c>
      <c r="P72" s="106">
        <v>6873.39</v>
      </c>
      <c r="Q72" s="106">
        <v>2750.17</v>
      </c>
      <c r="R72" s="106">
        <v>203.24</v>
      </c>
      <c r="S72" s="106">
        <v>31.19</v>
      </c>
      <c r="T72" s="106">
        <v>0</v>
      </c>
      <c r="U72" s="106">
        <v>7.71</v>
      </c>
      <c r="V72" s="106">
        <v>0</v>
      </c>
      <c r="W72" s="108">
        <f t="shared" si="19"/>
        <v>123385.19000000003</v>
      </c>
      <c r="Y72" s="98"/>
      <c r="Z72" s="98"/>
    </row>
    <row r="73" spans="1:35" ht="16.95" customHeight="1" x14ac:dyDescent="0.3">
      <c r="A73" s="257" t="s">
        <v>157</v>
      </c>
      <c r="B73" s="258"/>
      <c r="C73" s="259"/>
      <c r="D73" s="106">
        <v>1170.9099999999999</v>
      </c>
      <c r="E73" s="106">
        <v>1260.3999999999999</v>
      </c>
      <c r="F73" s="106">
        <v>445.38</v>
      </c>
      <c r="G73" s="106">
        <v>0</v>
      </c>
      <c r="H73" s="106">
        <v>0</v>
      </c>
      <c r="I73" s="106">
        <v>2</v>
      </c>
      <c r="J73" s="107">
        <v>241.12</v>
      </c>
      <c r="K73" s="107">
        <v>49127.22</v>
      </c>
      <c r="L73" s="107">
        <v>5455.8300000000008</v>
      </c>
      <c r="M73" s="106">
        <v>1497.37</v>
      </c>
      <c r="N73" s="106">
        <v>0</v>
      </c>
      <c r="O73" s="106">
        <v>756.53000000000009</v>
      </c>
      <c r="P73" s="106">
        <v>1752.12</v>
      </c>
      <c r="Q73" s="106">
        <v>413.78999999999996</v>
      </c>
      <c r="R73" s="106">
        <v>117.94</v>
      </c>
      <c r="S73" s="106">
        <v>4</v>
      </c>
      <c r="T73" s="106">
        <v>0</v>
      </c>
      <c r="U73" s="106">
        <v>2</v>
      </c>
      <c r="V73" s="106">
        <v>0</v>
      </c>
      <c r="W73" s="108">
        <f t="shared" si="19"/>
        <v>62246.610000000008</v>
      </c>
      <c r="Y73" s="98"/>
      <c r="Z73" s="98"/>
    </row>
    <row r="74" spans="1:35" s="99" customFormat="1" ht="34.950000000000003" customHeight="1" thickBot="1" x14ac:dyDescent="0.3">
      <c r="A74" s="115" t="s">
        <v>156</v>
      </c>
      <c r="B74" s="116"/>
      <c r="C74" s="117"/>
      <c r="D74" s="118">
        <f t="shared" ref="D74:W74" si="20">SUM(D8,D10,D42,D73)</f>
        <v>512710.6100000001</v>
      </c>
      <c r="E74" s="118">
        <f t="shared" si="20"/>
        <v>622762.91</v>
      </c>
      <c r="F74" s="118">
        <f t="shared" si="20"/>
        <v>535712.25</v>
      </c>
      <c r="G74" s="118">
        <f t="shared" si="20"/>
        <v>735.62</v>
      </c>
      <c r="H74" s="118">
        <f t="shared" si="20"/>
        <v>179.66000000000003</v>
      </c>
      <c r="I74" s="118">
        <f t="shared" si="20"/>
        <v>16606.75</v>
      </c>
      <c r="J74" s="119">
        <f t="shared" si="20"/>
        <v>134002.54000000007</v>
      </c>
      <c r="K74" s="119">
        <f t="shared" si="20"/>
        <v>16687484.289999986</v>
      </c>
      <c r="L74" s="119">
        <f t="shared" si="20"/>
        <v>1842102.38</v>
      </c>
      <c r="M74" s="118">
        <f t="shared" si="20"/>
        <v>431029.75</v>
      </c>
      <c r="N74" s="118">
        <f t="shared" si="20"/>
        <v>389.96</v>
      </c>
      <c r="O74" s="118">
        <f t="shared" si="20"/>
        <v>344765.65</v>
      </c>
      <c r="P74" s="118">
        <f t="shared" si="20"/>
        <v>1013744.7100000001</v>
      </c>
      <c r="Q74" s="118">
        <f t="shared" si="20"/>
        <v>220500.87000000002</v>
      </c>
      <c r="R74" s="118">
        <f t="shared" si="20"/>
        <v>86686.3</v>
      </c>
      <c r="S74" s="118">
        <f t="shared" si="20"/>
        <v>7358.2499999999991</v>
      </c>
      <c r="T74" s="118">
        <f t="shared" si="20"/>
        <v>978.09</v>
      </c>
      <c r="U74" s="118">
        <f t="shared" si="20"/>
        <v>20388.7</v>
      </c>
      <c r="V74" s="118">
        <f t="shared" si="20"/>
        <v>0</v>
      </c>
      <c r="W74" s="120">
        <f t="shared" si="20"/>
        <v>22478139.289999984</v>
      </c>
      <c r="X74" s="121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</row>
    <row r="75" spans="1:35" ht="15" customHeight="1" thickTop="1" x14ac:dyDescent="0.3">
      <c r="C75" s="6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1:35" ht="15" customHeight="1" x14ac:dyDescent="0.3">
      <c r="C76" s="6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1:35" ht="15" customHeight="1" x14ac:dyDescent="0.3">
      <c r="C77" s="6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1:35" ht="15" customHeight="1" x14ac:dyDescent="0.3">
      <c r="C78" s="6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1:35" ht="15" customHeight="1" x14ac:dyDescent="0.3">
      <c r="C79" s="6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1:35" ht="15" customHeight="1" x14ac:dyDescent="0.3">
      <c r="C80" s="6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1:43" s="45" customFormat="1" ht="15" customHeight="1" x14ac:dyDescent="0.3">
      <c r="A81" s="65"/>
      <c r="B81" s="65"/>
      <c r="C81" s="65"/>
      <c r="AJ81" s="44"/>
      <c r="AK81" s="44"/>
      <c r="AL81" s="44"/>
      <c r="AM81" s="44"/>
      <c r="AN81" s="44"/>
      <c r="AO81" s="44"/>
      <c r="AP81" s="44"/>
      <c r="AQ81" s="44"/>
    </row>
    <row r="82" spans="1:43" s="45" customFormat="1" ht="15" customHeight="1" x14ac:dyDescent="0.3">
      <c r="A82" s="65"/>
      <c r="B82" s="65"/>
      <c r="C82" s="65"/>
      <c r="AJ82" s="44"/>
      <c r="AK82" s="44"/>
      <c r="AL82" s="44"/>
      <c r="AM82" s="44"/>
      <c r="AN82" s="44"/>
      <c r="AO82" s="44"/>
      <c r="AP82" s="44"/>
      <c r="AQ82" s="44"/>
    </row>
    <row r="83" spans="1:43" s="45" customFormat="1" ht="15" customHeight="1" x14ac:dyDescent="0.3">
      <c r="A83" s="65"/>
      <c r="B83" s="65"/>
      <c r="C83" s="65"/>
      <c r="AJ83" s="44"/>
      <c r="AK83" s="44"/>
      <c r="AL83" s="44"/>
      <c r="AM83" s="44"/>
      <c r="AN83" s="44"/>
      <c r="AO83" s="44"/>
      <c r="AP83" s="44"/>
      <c r="AQ83" s="44"/>
    </row>
    <row r="84" spans="1:43" s="45" customFormat="1" ht="15" customHeight="1" x14ac:dyDescent="0.3">
      <c r="A84" s="65"/>
      <c r="B84" s="65"/>
      <c r="C84" s="65"/>
      <c r="AJ84" s="44"/>
      <c r="AK84" s="44"/>
      <c r="AL84" s="44"/>
      <c r="AM84" s="44"/>
      <c r="AN84" s="44"/>
      <c r="AO84" s="44"/>
      <c r="AP84" s="44"/>
      <c r="AQ84" s="44"/>
    </row>
    <row r="85" spans="1:43" s="45" customFormat="1" ht="15" customHeight="1" x14ac:dyDescent="0.3">
      <c r="A85" s="65"/>
      <c r="B85" s="65"/>
      <c r="C85" s="65"/>
      <c r="AJ85" s="44"/>
      <c r="AK85" s="44"/>
      <c r="AL85" s="44"/>
      <c r="AM85" s="44"/>
      <c r="AN85" s="44"/>
      <c r="AO85" s="44"/>
      <c r="AP85" s="44"/>
      <c r="AQ85" s="44"/>
    </row>
    <row r="86" spans="1:43" s="45" customFormat="1" ht="15" customHeight="1" x14ac:dyDescent="0.3">
      <c r="A86" s="65"/>
      <c r="B86" s="65"/>
      <c r="C86" s="65"/>
      <c r="AJ86" s="44"/>
      <c r="AK86" s="44"/>
      <c r="AL86" s="44"/>
      <c r="AM86" s="44"/>
      <c r="AN86" s="44"/>
      <c r="AO86" s="44"/>
      <c r="AP86" s="44"/>
      <c r="AQ86" s="44"/>
    </row>
    <row r="87" spans="1:43" s="45" customFormat="1" ht="15" customHeight="1" x14ac:dyDescent="0.3">
      <c r="A87" s="65"/>
      <c r="B87" s="65"/>
      <c r="C87" s="65"/>
      <c r="AJ87" s="44"/>
      <c r="AK87" s="44"/>
      <c r="AL87" s="44"/>
      <c r="AM87" s="44"/>
      <c r="AN87" s="44"/>
      <c r="AO87" s="44"/>
      <c r="AP87" s="44"/>
      <c r="AQ87" s="44"/>
    </row>
    <row r="88" spans="1:43" s="45" customFormat="1" ht="15" customHeight="1" x14ac:dyDescent="0.3">
      <c r="A88" s="65"/>
      <c r="B88" s="65"/>
      <c r="C88" s="65"/>
      <c r="AJ88" s="44"/>
      <c r="AK88" s="44"/>
      <c r="AL88" s="44"/>
      <c r="AM88" s="44"/>
      <c r="AN88" s="44"/>
      <c r="AO88" s="44"/>
      <c r="AP88" s="44"/>
      <c r="AQ88" s="44"/>
    </row>
    <row r="89" spans="1:43" s="45" customFormat="1" ht="15" customHeight="1" x14ac:dyDescent="0.3">
      <c r="A89" s="65"/>
      <c r="B89" s="65"/>
      <c r="C89" s="65"/>
      <c r="AJ89" s="44"/>
      <c r="AK89" s="44"/>
      <c r="AL89" s="44"/>
      <c r="AM89" s="44"/>
      <c r="AN89" s="44"/>
      <c r="AO89" s="44"/>
      <c r="AP89" s="44"/>
      <c r="AQ89" s="44"/>
    </row>
    <row r="90" spans="1:43" s="45" customFormat="1" ht="15" customHeight="1" x14ac:dyDescent="0.3">
      <c r="A90" s="65"/>
      <c r="B90" s="65"/>
      <c r="C90" s="65"/>
      <c r="AJ90" s="44"/>
      <c r="AK90" s="44"/>
      <c r="AL90" s="44"/>
      <c r="AM90" s="44"/>
      <c r="AN90" s="44"/>
      <c r="AO90" s="44"/>
      <c r="AP90" s="44"/>
      <c r="AQ90" s="44"/>
    </row>
    <row r="91" spans="1:43" s="45" customFormat="1" ht="15" customHeight="1" x14ac:dyDescent="0.3">
      <c r="A91" s="65"/>
      <c r="B91" s="65"/>
      <c r="C91" s="65"/>
      <c r="AJ91" s="44"/>
      <c r="AK91" s="44"/>
      <c r="AL91" s="44"/>
      <c r="AM91" s="44"/>
      <c r="AN91" s="44"/>
      <c r="AO91" s="44"/>
      <c r="AP91" s="44"/>
      <c r="AQ91" s="44"/>
    </row>
    <row r="92" spans="1:43" s="45" customFormat="1" ht="15" customHeight="1" x14ac:dyDescent="0.3">
      <c r="A92" s="65"/>
      <c r="B92" s="65"/>
      <c r="C92" s="65"/>
      <c r="AJ92" s="44"/>
      <c r="AK92" s="44"/>
      <c r="AL92" s="44"/>
      <c r="AM92" s="44"/>
      <c r="AN92" s="44"/>
      <c r="AO92" s="44"/>
      <c r="AP92" s="44"/>
      <c r="AQ92" s="44"/>
    </row>
    <row r="93" spans="1:43" s="45" customFormat="1" ht="15" customHeight="1" x14ac:dyDescent="0.3">
      <c r="A93" s="65"/>
      <c r="B93" s="65"/>
      <c r="C93" s="65"/>
      <c r="AJ93" s="44"/>
      <c r="AK93" s="44"/>
      <c r="AL93" s="44"/>
      <c r="AM93" s="44"/>
      <c r="AN93" s="44"/>
      <c r="AO93" s="44"/>
      <c r="AP93" s="44"/>
      <c r="AQ93" s="44"/>
    </row>
    <row r="94" spans="1:43" s="45" customFormat="1" ht="15" customHeight="1" x14ac:dyDescent="0.3">
      <c r="A94" s="65"/>
      <c r="B94" s="65"/>
      <c r="C94" s="65"/>
      <c r="AJ94" s="44"/>
      <c r="AK94" s="44"/>
      <c r="AL94" s="44"/>
      <c r="AM94" s="44"/>
      <c r="AN94" s="44"/>
      <c r="AO94" s="44"/>
      <c r="AP94" s="44"/>
      <c r="AQ94" s="44"/>
    </row>
    <row r="95" spans="1:43" s="45" customFormat="1" ht="15" customHeight="1" x14ac:dyDescent="0.3">
      <c r="A95" s="65"/>
      <c r="B95" s="65"/>
      <c r="C95" s="65"/>
      <c r="AJ95" s="44"/>
      <c r="AK95" s="44"/>
      <c r="AL95" s="44"/>
      <c r="AM95" s="44"/>
      <c r="AN95" s="44"/>
      <c r="AO95" s="44"/>
      <c r="AP95" s="44"/>
      <c r="AQ95" s="44"/>
    </row>
    <row r="96" spans="1:43" s="45" customFormat="1" ht="15" customHeight="1" x14ac:dyDescent="0.3">
      <c r="A96" s="65"/>
      <c r="B96" s="65"/>
      <c r="C96" s="65"/>
      <c r="AJ96" s="44"/>
      <c r="AK96" s="44"/>
      <c r="AL96" s="44"/>
      <c r="AM96" s="44"/>
      <c r="AN96" s="44"/>
      <c r="AO96" s="44"/>
      <c r="AP96" s="44"/>
      <c r="AQ96" s="44"/>
    </row>
    <row r="97" spans="1:43" s="45" customFormat="1" ht="15" customHeight="1" x14ac:dyDescent="0.3">
      <c r="A97" s="65"/>
      <c r="B97" s="65"/>
      <c r="C97" s="65"/>
      <c r="AJ97" s="44"/>
      <c r="AK97" s="44"/>
      <c r="AL97" s="44"/>
      <c r="AM97" s="44"/>
      <c r="AN97" s="44"/>
      <c r="AO97" s="44"/>
      <c r="AP97" s="44"/>
      <c r="AQ97" s="44"/>
    </row>
    <row r="98" spans="1:43" s="45" customFormat="1" ht="15" customHeight="1" x14ac:dyDescent="0.3">
      <c r="A98" s="65"/>
      <c r="B98" s="65"/>
      <c r="C98" s="65"/>
      <c r="AJ98" s="44"/>
      <c r="AK98" s="44"/>
      <c r="AL98" s="44"/>
      <c r="AM98" s="44"/>
      <c r="AN98" s="44"/>
      <c r="AO98" s="44"/>
      <c r="AP98" s="44"/>
      <c r="AQ98" s="44"/>
    </row>
    <row r="99" spans="1:43" s="45" customFormat="1" ht="15" customHeight="1" x14ac:dyDescent="0.3">
      <c r="A99" s="65"/>
      <c r="B99" s="65"/>
      <c r="C99" s="65"/>
      <c r="AJ99" s="44"/>
      <c r="AK99" s="44"/>
      <c r="AL99" s="44"/>
      <c r="AM99" s="44"/>
      <c r="AN99" s="44"/>
      <c r="AO99" s="44"/>
      <c r="AP99" s="44"/>
      <c r="AQ99" s="44"/>
    </row>
    <row r="100" spans="1:43" s="45" customFormat="1" ht="15" customHeight="1" x14ac:dyDescent="0.3">
      <c r="A100" s="65"/>
      <c r="B100" s="65"/>
      <c r="C100" s="65"/>
      <c r="AJ100" s="44"/>
      <c r="AK100" s="44"/>
      <c r="AL100" s="44"/>
      <c r="AM100" s="44"/>
      <c r="AN100" s="44"/>
      <c r="AO100" s="44"/>
      <c r="AP100" s="44"/>
      <c r="AQ100" s="44"/>
    </row>
    <row r="101" spans="1:43" s="45" customFormat="1" ht="15" customHeight="1" x14ac:dyDescent="0.3">
      <c r="A101" s="65"/>
      <c r="B101" s="65"/>
      <c r="C101" s="65"/>
      <c r="AJ101" s="44"/>
      <c r="AK101" s="44"/>
      <c r="AL101" s="44"/>
      <c r="AM101" s="44"/>
      <c r="AN101" s="44"/>
      <c r="AO101" s="44"/>
      <c r="AP101" s="44"/>
      <c r="AQ101" s="44"/>
    </row>
    <row r="102" spans="1:43" s="45" customFormat="1" ht="15" customHeight="1" x14ac:dyDescent="0.3">
      <c r="A102" s="65"/>
      <c r="B102" s="65"/>
      <c r="C102" s="65"/>
      <c r="AJ102" s="44"/>
      <c r="AK102" s="44"/>
      <c r="AL102" s="44"/>
      <c r="AM102" s="44"/>
      <c r="AN102" s="44"/>
      <c r="AO102" s="44"/>
      <c r="AP102" s="44"/>
      <c r="AQ102" s="44"/>
    </row>
    <row r="103" spans="1:43" s="45" customFormat="1" ht="15" customHeight="1" x14ac:dyDescent="0.3">
      <c r="A103" s="65"/>
      <c r="B103" s="65"/>
      <c r="C103" s="65"/>
      <c r="AJ103" s="44"/>
      <c r="AK103" s="44"/>
      <c r="AL103" s="44"/>
      <c r="AM103" s="44"/>
      <c r="AN103" s="44"/>
      <c r="AO103" s="44"/>
      <c r="AP103" s="44"/>
      <c r="AQ103" s="44"/>
    </row>
    <row r="104" spans="1:43" s="45" customFormat="1" ht="15" customHeight="1" x14ac:dyDescent="0.3">
      <c r="A104" s="65"/>
      <c r="B104" s="65"/>
      <c r="C104" s="65"/>
      <c r="AJ104" s="44"/>
      <c r="AK104" s="44"/>
      <c r="AL104" s="44"/>
      <c r="AM104" s="44"/>
      <c r="AN104" s="44"/>
      <c r="AO104" s="44"/>
      <c r="AP104" s="44"/>
      <c r="AQ104" s="44"/>
    </row>
    <row r="105" spans="1:43" s="45" customFormat="1" ht="15" customHeight="1" x14ac:dyDescent="0.3">
      <c r="A105" s="65"/>
      <c r="B105" s="65"/>
      <c r="C105" s="65"/>
      <c r="AJ105" s="44"/>
      <c r="AK105" s="44"/>
      <c r="AL105" s="44"/>
      <c r="AM105" s="44"/>
      <c r="AN105" s="44"/>
      <c r="AO105" s="44"/>
      <c r="AP105" s="44"/>
      <c r="AQ105" s="44"/>
    </row>
    <row r="106" spans="1:43" s="45" customFormat="1" ht="15" customHeight="1" x14ac:dyDescent="0.3">
      <c r="A106" s="65"/>
      <c r="B106" s="65"/>
      <c r="C106" s="65"/>
      <c r="AJ106" s="44"/>
      <c r="AK106" s="44"/>
      <c r="AL106" s="44"/>
      <c r="AM106" s="44"/>
      <c r="AN106" s="44"/>
      <c r="AO106" s="44"/>
      <c r="AP106" s="44"/>
      <c r="AQ106" s="44"/>
    </row>
    <row r="107" spans="1:43" s="45" customFormat="1" ht="15" customHeight="1" x14ac:dyDescent="0.3">
      <c r="A107" s="65"/>
      <c r="B107" s="65"/>
      <c r="C107" s="65"/>
      <c r="AJ107" s="44"/>
      <c r="AK107" s="44"/>
      <c r="AL107" s="44"/>
      <c r="AM107" s="44"/>
      <c r="AN107" s="44"/>
      <c r="AO107" s="44"/>
      <c r="AP107" s="44"/>
      <c r="AQ107" s="44"/>
    </row>
    <row r="108" spans="1:43" s="45" customFormat="1" ht="15" customHeight="1" x14ac:dyDescent="0.3">
      <c r="A108" s="65"/>
      <c r="B108" s="65"/>
      <c r="C108" s="65"/>
      <c r="AJ108" s="44"/>
      <c r="AK108" s="44"/>
      <c r="AL108" s="44"/>
      <c r="AM108" s="44"/>
      <c r="AN108" s="44"/>
      <c r="AO108" s="44"/>
      <c r="AP108" s="44"/>
      <c r="AQ108" s="44"/>
    </row>
    <row r="109" spans="1:43" s="45" customFormat="1" ht="15" customHeight="1" x14ac:dyDescent="0.3">
      <c r="A109" s="65"/>
      <c r="B109" s="65"/>
      <c r="C109" s="65"/>
      <c r="AJ109" s="44"/>
      <c r="AK109" s="44"/>
      <c r="AL109" s="44"/>
      <c r="AM109" s="44"/>
      <c r="AN109" s="44"/>
      <c r="AO109" s="44"/>
      <c r="AP109" s="44"/>
      <c r="AQ109" s="44"/>
    </row>
    <row r="110" spans="1:43" s="45" customFormat="1" ht="15" customHeight="1" x14ac:dyDescent="0.3">
      <c r="A110" s="65"/>
      <c r="B110" s="65"/>
      <c r="C110" s="65"/>
      <c r="AJ110" s="44"/>
      <c r="AK110" s="44"/>
      <c r="AL110" s="44"/>
      <c r="AM110" s="44"/>
      <c r="AN110" s="44"/>
      <c r="AO110" s="44"/>
      <c r="AP110" s="44"/>
      <c r="AQ110" s="44"/>
    </row>
    <row r="111" spans="1:43" s="45" customFormat="1" ht="15" customHeight="1" x14ac:dyDescent="0.3">
      <c r="A111" s="65"/>
      <c r="B111" s="65"/>
      <c r="C111" s="65"/>
      <c r="AJ111" s="44"/>
      <c r="AK111" s="44"/>
      <c r="AL111" s="44"/>
      <c r="AM111" s="44"/>
      <c r="AN111" s="44"/>
      <c r="AO111" s="44"/>
      <c r="AP111" s="44"/>
      <c r="AQ111" s="44"/>
    </row>
    <row r="112" spans="1:43" s="45" customFormat="1" ht="15" customHeight="1" x14ac:dyDescent="0.3">
      <c r="A112" s="65"/>
      <c r="B112" s="65"/>
      <c r="C112" s="65"/>
      <c r="AJ112" s="44"/>
      <c r="AK112" s="44"/>
      <c r="AL112" s="44"/>
      <c r="AM112" s="44"/>
      <c r="AN112" s="44"/>
      <c r="AO112" s="44"/>
      <c r="AP112" s="44"/>
      <c r="AQ112" s="44"/>
    </row>
    <row r="113" spans="1:43" s="45" customFormat="1" ht="15" customHeight="1" x14ac:dyDescent="0.3">
      <c r="A113" s="65"/>
      <c r="B113" s="65"/>
      <c r="C113" s="65"/>
      <c r="AJ113" s="44"/>
      <c r="AK113" s="44"/>
      <c r="AL113" s="44"/>
      <c r="AM113" s="44"/>
      <c r="AN113" s="44"/>
      <c r="AO113" s="44"/>
      <c r="AP113" s="44"/>
      <c r="AQ113" s="44"/>
    </row>
    <row r="114" spans="1:43" s="45" customFormat="1" ht="15" customHeight="1" x14ac:dyDescent="0.3">
      <c r="A114" s="65"/>
      <c r="B114" s="65"/>
      <c r="C114" s="65"/>
      <c r="AJ114" s="44"/>
      <c r="AK114" s="44"/>
      <c r="AL114" s="44"/>
      <c r="AM114" s="44"/>
      <c r="AN114" s="44"/>
      <c r="AO114" s="44"/>
      <c r="AP114" s="44"/>
      <c r="AQ114" s="44"/>
    </row>
    <row r="115" spans="1:43" s="45" customFormat="1" ht="15" customHeight="1" x14ac:dyDescent="0.3">
      <c r="A115" s="65"/>
      <c r="B115" s="65"/>
      <c r="C115" s="65"/>
      <c r="AJ115" s="44"/>
      <c r="AK115" s="44"/>
      <c r="AL115" s="44"/>
      <c r="AM115" s="44"/>
      <c r="AN115" s="44"/>
      <c r="AO115" s="44"/>
      <c r="AP115" s="44"/>
      <c r="AQ115" s="44"/>
    </row>
    <row r="116" spans="1:43" s="45" customFormat="1" ht="15" customHeight="1" x14ac:dyDescent="0.3">
      <c r="A116" s="65"/>
      <c r="B116" s="65"/>
      <c r="C116" s="65"/>
      <c r="AJ116" s="44"/>
      <c r="AK116" s="44"/>
      <c r="AL116" s="44"/>
      <c r="AM116" s="44"/>
      <c r="AN116" s="44"/>
      <c r="AO116" s="44"/>
      <c r="AP116" s="44"/>
      <c r="AQ116" s="44"/>
    </row>
    <row r="117" spans="1:43" s="45" customFormat="1" ht="15" customHeight="1" x14ac:dyDescent="0.3">
      <c r="A117" s="65"/>
      <c r="B117" s="65"/>
      <c r="C117" s="65"/>
      <c r="AJ117" s="44"/>
      <c r="AK117" s="44"/>
      <c r="AL117" s="44"/>
      <c r="AM117" s="44"/>
      <c r="AN117" s="44"/>
      <c r="AO117" s="44"/>
      <c r="AP117" s="44"/>
      <c r="AQ117" s="44"/>
    </row>
    <row r="118" spans="1:43" s="45" customFormat="1" ht="15" customHeight="1" x14ac:dyDescent="0.3">
      <c r="A118" s="65"/>
      <c r="B118" s="65"/>
      <c r="C118" s="65"/>
      <c r="AJ118" s="44"/>
      <c r="AK118" s="44"/>
      <c r="AL118" s="44"/>
      <c r="AM118" s="44"/>
      <c r="AN118" s="44"/>
      <c r="AO118" s="44"/>
      <c r="AP118" s="44"/>
      <c r="AQ118" s="44"/>
    </row>
    <row r="119" spans="1:43" s="45" customFormat="1" ht="15" customHeight="1" x14ac:dyDescent="0.3">
      <c r="A119" s="65"/>
      <c r="B119" s="65"/>
      <c r="C119" s="65"/>
      <c r="AJ119" s="44"/>
      <c r="AK119" s="44"/>
      <c r="AL119" s="44"/>
      <c r="AM119" s="44"/>
      <c r="AN119" s="44"/>
      <c r="AO119" s="44"/>
      <c r="AP119" s="44"/>
      <c r="AQ119" s="44"/>
    </row>
    <row r="120" spans="1:43" s="45" customFormat="1" ht="15" customHeight="1" x14ac:dyDescent="0.3">
      <c r="A120" s="65"/>
      <c r="B120" s="65"/>
      <c r="C120" s="65"/>
      <c r="AJ120" s="44"/>
      <c r="AK120" s="44"/>
      <c r="AL120" s="44"/>
      <c r="AM120" s="44"/>
      <c r="AN120" s="44"/>
      <c r="AO120" s="44"/>
      <c r="AP120" s="44"/>
      <c r="AQ120" s="44"/>
    </row>
    <row r="121" spans="1:43" s="45" customFormat="1" x14ac:dyDescent="0.3">
      <c r="A121" s="65"/>
      <c r="B121" s="65"/>
      <c r="C121" s="65"/>
      <c r="AJ121" s="44"/>
      <c r="AK121" s="44"/>
      <c r="AL121" s="44"/>
      <c r="AM121" s="44"/>
      <c r="AN121" s="44"/>
      <c r="AO121" s="44"/>
      <c r="AP121" s="44"/>
      <c r="AQ121" s="44"/>
    </row>
    <row r="122" spans="1:43" s="45" customFormat="1" x14ac:dyDescent="0.3">
      <c r="A122" s="65"/>
      <c r="B122" s="65"/>
      <c r="C122" s="65"/>
      <c r="AJ122" s="44"/>
      <c r="AK122" s="44"/>
      <c r="AL122" s="44"/>
      <c r="AM122" s="44"/>
      <c r="AN122" s="44"/>
      <c r="AO122" s="44"/>
      <c r="AP122" s="44"/>
      <c r="AQ122" s="44"/>
    </row>
    <row r="123" spans="1:43" s="45" customFormat="1" x14ac:dyDescent="0.3">
      <c r="A123" s="65"/>
      <c r="B123" s="65"/>
      <c r="C123" s="65"/>
      <c r="AJ123" s="44"/>
      <c r="AK123" s="44"/>
      <c r="AL123" s="44"/>
      <c r="AM123" s="44"/>
      <c r="AN123" s="44"/>
      <c r="AO123" s="44"/>
      <c r="AP123" s="44"/>
      <c r="AQ123" s="44"/>
    </row>
    <row r="124" spans="1:43" s="45" customFormat="1" x14ac:dyDescent="0.3">
      <c r="A124" s="65"/>
      <c r="B124" s="65"/>
      <c r="C124" s="65"/>
      <c r="AJ124" s="44"/>
      <c r="AK124" s="44"/>
      <c r="AL124" s="44"/>
      <c r="AM124" s="44"/>
      <c r="AN124" s="44"/>
      <c r="AO124" s="44"/>
      <c r="AP124" s="44"/>
      <c r="AQ124" s="44"/>
    </row>
    <row r="125" spans="1:43" s="45" customFormat="1" x14ac:dyDescent="0.3">
      <c r="A125" s="65"/>
      <c r="B125" s="65"/>
      <c r="C125" s="65"/>
      <c r="AJ125" s="44"/>
      <c r="AK125" s="44"/>
      <c r="AL125" s="44"/>
      <c r="AM125" s="44"/>
      <c r="AN125" s="44"/>
      <c r="AO125" s="44"/>
      <c r="AP125" s="44"/>
      <c r="AQ125" s="44"/>
    </row>
    <row r="126" spans="1:43" s="45" customFormat="1" x14ac:dyDescent="0.3">
      <c r="A126" s="65"/>
      <c r="B126" s="65"/>
      <c r="C126" s="65"/>
      <c r="AJ126" s="44"/>
      <c r="AK126" s="44"/>
      <c r="AL126" s="44"/>
      <c r="AM126" s="44"/>
      <c r="AN126" s="44"/>
      <c r="AO126" s="44"/>
      <c r="AP126" s="44"/>
      <c r="AQ126" s="44"/>
    </row>
    <row r="127" spans="1:43" s="45" customFormat="1" x14ac:dyDescent="0.3">
      <c r="A127" s="65"/>
      <c r="B127" s="65"/>
      <c r="C127" s="65"/>
      <c r="AJ127" s="44"/>
      <c r="AK127" s="44"/>
      <c r="AL127" s="44"/>
      <c r="AM127" s="44"/>
      <c r="AN127" s="44"/>
      <c r="AO127" s="44"/>
      <c r="AP127" s="44"/>
      <c r="AQ127" s="44"/>
    </row>
    <row r="128" spans="1:43" s="45" customFormat="1" x14ac:dyDescent="0.3">
      <c r="A128" s="65"/>
      <c r="B128" s="65"/>
      <c r="C128" s="65"/>
      <c r="AJ128" s="44"/>
      <c r="AK128" s="44"/>
      <c r="AL128" s="44"/>
      <c r="AM128" s="44"/>
      <c r="AN128" s="44"/>
      <c r="AO128" s="44"/>
      <c r="AP128" s="44"/>
      <c r="AQ128" s="44"/>
    </row>
    <row r="129" spans="1:43" s="45" customFormat="1" x14ac:dyDescent="0.3">
      <c r="A129" s="65"/>
      <c r="B129" s="65"/>
      <c r="C129" s="65"/>
      <c r="AJ129" s="44"/>
      <c r="AK129" s="44"/>
      <c r="AL129" s="44"/>
      <c r="AM129" s="44"/>
      <c r="AN129" s="44"/>
      <c r="AO129" s="44"/>
      <c r="AP129" s="44"/>
      <c r="AQ129" s="44"/>
    </row>
    <row r="130" spans="1:43" s="45" customFormat="1" x14ac:dyDescent="0.3">
      <c r="A130" s="65"/>
      <c r="B130" s="65"/>
      <c r="C130" s="65"/>
      <c r="AJ130" s="44"/>
      <c r="AK130" s="44"/>
      <c r="AL130" s="44"/>
      <c r="AM130" s="44"/>
      <c r="AN130" s="44"/>
      <c r="AO130" s="44"/>
      <c r="AP130" s="44"/>
      <c r="AQ130" s="44"/>
    </row>
    <row r="131" spans="1:43" s="45" customFormat="1" x14ac:dyDescent="0.3">
      <c r="A131" s="65"/>
      <c r="B131" s="65"/>
      <c r="C131" s="65"/>
      <c r="AJ131" s="44"/>
      <c r="AK131" s="44"/>
      <c r="AL131" s="44"/>
      <c r="AM131" s="44"/>
      <c r="AN131" s="44"/>
      <c r="AO131" s="44"/>
      <c r="AP131" s="44"/>
      <c r="AQ131" s="44"/>
    </row>
    <row r="132" spans="1:43" s="45" customFormat="1" x14ac:dyDescent="0.3">
      <c r="A132" s="65"/>
      <c r="B132" s="65"/>
      <c r="C132" s="65"/>
      <c r="AJ132" s="44"/>
      <c r="AK132" s="44"/>
      <c r="AL132" s="44"/>
      <c r="AM132" s="44"/>
      <c r="AN132" s="44"/>
      <c r="AO132" s="44"/>
      <c r="AP132" s="44"/>
      <c r="AQ132" s="44"/>
    </row>
    <row r="133" spans="1:43" s="45" customFormat="1" x14ac:dyDescent="0.3">
      <c r="A133" s="65"/>
      <c r="B133" s="65"/>
      <c r="C133" s="65"/>
      <c r="AJ133" s="44"/>
      <c r="AK133" s="44"/>
      <c r="AL133" s="44"/>
      <c r="AM133" s="44"/>
      <c r="AN133" s="44"/>
      <c r="AO133" s="44"/>
      <c r="AP133" s="44"/>
      <c r="AQ133" s="44"/>
    </row>
    <row r="134" spans="1:43" s="45" customFormat="1" x14ac:dyDescent="0.3">
      <c r="A134" s="65"/>
      <c r="B134" s="65"/>
      <c r="C134" s="65"/>
      <c r="AJ134" s="44"/>
      <c r="AK134" s="44"/>
      <c r="AL134" s="44"/>
      <c r="AM134" s="44"/>
      <c r="AN134" s="44"/>
      <c r="AO134" s="44"/>
      <c r="AP134" s="44"/>
      <c r="AQ134" s="44"/>
    </row>
    <row r="135" spans="1:43" s="45" customFormat="1" x14ac:dyDescent="0.3">
      <c r="A135" s="65"/>
      <c r="B135" s="65"/>
      <c r="C135" s="65"/>
      <c r="AJ135" s="44"/>
      <c r="AK135" s="44"/>
      <c r="AL135" s="44"/>
      <c r="AM135" s="44"/>
      <c r="AN135" s="44"/>
      <c r="AO135" s="44"/>
      <c r="AP135" s="44"/>
      <c r="AQ135" s="44"/>
    </row>
    <row r="136" spans="1:43" s="45" customFormat="1" x14ac:dyDescent="0.3">
      <c r="A136" s="65"/>
      <c r="B136" s="65"/>
      <c r="C136" s="65"/>
      <c r="AJ136" s="44"/>
      <c r="AK136" s="44"/>
      <c r="AL136" s="44"/>
      <c r="AM136" s="44"/>
      <c r="AN136" s="44"/>
      <c r="AO136" s="44"/>
      <c r="AP136" s="44"/>
      <c r="AQ136" s="44"/>
    </row>
    <row r="137" spans="1:43" s="45" customFormat="1" x14ac:dyDescent="0.3">
      <c r="A137" s="65"/>
      <c r="B137" s="65"/>
      <c r="C137" s="65"/>
      <c r="AJ137" s="44"/>
      <c r="AK137" s="44"/>
      <c r="AL137" s="44"/>
      <c r="AM137" s="44"/>
      <c r="AN137" s="44"/>
      <c r="AO137" s="44"/>
      <c r="AP137" s="44"/>
      <c r="AQ137" s="44"/>
    </row>
    <row r="138" spans="1:43" s="45" customFormat="1" x14ac:dyDescent="0.3">
      <c r="A138" s="65"/>
      <c r="B138" s="65"/>
      <c r="C138" s="65"/>
      <c r="AJ138" s="44"/>
      <c r="AK138" s="44"/>
      <c r="AL138" s="44"/>
      <c r="AM138" s="44"/>
      <c r="AN138" s="44"/>
      <c r="AO138" s="44"/>
      <c r="AP138" s="44"/>
      <c r="AQ138" s="44"/>
    </row>
    <row r="139" spans="1:43" s="45" customFormat="1" x14ac:dyDescent="0.3">
      <c r="A139" s="65"/>
      <c r="B139" s="65"/>
      <c r="C139" s="65"/>
      <c r="AJ139" s="44"/>
      <c r="AK139" s="44"/>
      <c r="AL139" s="44"/>
      <c r="AM139" s="44"/>
      <c r="AN139" s="44"/>
      <c r="AO139" s="44"/>
      <c r="AP139" s="44"/>
      <c r="AQ139" s="44"/>
    </row>
    <row r="140" spans="1:43" s="45" customFormat="1" x14ac:dyDescent="0.3">
      <c r="A140" s="65"/>
      <c r="B140" s="65"/>
      <c r="C140" s="65"/>
      <c r="AJ140" s="44"/>
      <c r="AK140" s="44"/>
      <c r="AL140" s="44"/>
      <c r="AM140" s="44"/>
      <c r="AN140" s="44"/>
      <c r="AO140" s="44"/>
      <c r="AP140" s="44"/>
      <c r="AQ140" s="44"/>
    </row>
    <row r="141" spans="1:43" s="45" customFormat="1" x14ac:dyDescent="0.3">
      <c r="A141" s="65"/>
      <c r="B141" s="65"/>
      <c r="C141" s="65"/>
      <c r="AJ141" s="44"/>
      <c r="AK141" s="44"/>
      <c r="AL141" s="44"/>
      <c r="AM141" s="44"/>
      <c r="AN141" s="44"/>
      <c r="AO141" s="44"/>
      <c r="AP141" s="44"/>
      <c r="AQ141" s="44"/>
    </row>
    <row r="142" spans="1:43" s="45" customFormat="1" x14ac:dyDescent="0.3">
      <c r="A142" s="65"/>
      <c r="B142" s="65"/>
      <c r="C142" s="65"/>
      <c r="AJ142" s="44"/>
      <c r="AK142" s="44"/>
      <c r="AL142" s="44"/>
      <c r="AM142" s="44"/>
      <c r="AN142" s="44"/>
      <c r="AO142" s="44"/>
      <c r="AP142" s="44"/>
      <c r="AQ142" s="44"/>
    </row>
    <row r="143" spans="1:43" s="45" customFormat="1" x14ac:dyDescent="0.3">
      <c r="A143" s="65"/>
      <c r="B143" s="65"/>
      <c r="C143" s="65"/>
      <c r="AJ143" s="44"/>
      <c r="AK143" s="44"/>
      <c r="AL143" s="44"/>
      <c r="AM143" s="44"/>
      <c r="AN143" s="44"/>
      <c r="AO143" s="44"/>
      <c r="AP143" s="44"/>
      <c r="AQ143" s="44"/>
    </row>
    <row r="144" spans="1:43" s="45" customFormat="1" x14ac:dyDescent="0.3">
      <c r="A144" s="65"/>
      <c r="B144" s="65"/>
      <c r="C144" s="65"/>
      <c r="AJ144" s="44"/>
      <c r="AK144" s="44"/>
      <c r="AL144" s="44"/>
      <c r="AM144" s="44"/>
      <c r="AN144" s="44"/>
      <c r="AO144" s="44"/>
      <c r="AP144" s="44"/>
      <c r="AQ144" s="44"/>
    </row>
    <row r="145" spans="1:43" s="45" customFormat="1" x14ac:dyDescent="0.3">
      <c r="A145" s="65"/>
      <c r="B145" s="65"/>
      <c r="C145" s="65"/>
      <c r="AJ145" s="44"/>
      <c r="AK145" s="44"/>
      <c r="AL145" s="44"/>
      <c r="AM145" s="44"/>
      <c r="AN145" s="44"/>
      <c r="AO145" s="44"/>
      <c r="AP145" s="44"/>
      <c r="AQ145" s="44"/>
    </row>
    <row r="146" spans="1:43" s="45" customFormat="1" x14ac:dyDescent="0.3">
      <c r="A146" s="65"/>
      <c r="B146" s="65"/>
      <c r="C146" s="65"/>
      <c r="AJ146" s="44"/>
      <c r="AK146" s="44"/>
      <c r="AL146" s="44"/>
      <c r="AM146" s="44"/>
      <c r="AN146" s="44"/>
      <c r="AO146" s="44"/>
      <c r="AP146" s="44"/>
      <c r="AQ146" s="44"/>
    </row>
    <row r="147" spans="1:43" s="45" customFormat="1" x14ac:dyDescent="0.3">
      <c r="A147" s="65"/>
      <c r="B147" s="65"/>
      <c r="C147" s="65"/>
      <c r="AJ147" s="44"/>
      <c r="AK147" s="44"/>
      <c r="AL147" s="44"/>
      <c r="AM147" s="44"/>
      <c r="AN147" s="44"/>
      <c r="AO147" s="44"/>
      <c r="AP147" s="44"/>
      <c r="AQ147" s="44"/>
    </row>
    <row r="148" spans="1:43" s="45" customFormat="1" x14ac:dyDescent="0.3">
      <c r="A148" s="65"/>
      <c r="B148" s="65"/>
      <c r="C148" s="65"/>
      <c r="AJ148" s="44"/>
      <c r="AK148" s="44"/>
      <c r="AL148" s="44"/>
      <c r="AM148" s="44"/>
      <c r="AN148" s="44"/>
      <c r="AO148" s="44"/>
      <c r="AP148" s="44"/>
      <c r="AQ148" s="44"/>
    </row>
    <row r="149" spans="1:43" s="45" customFormat="1" x14ac:dyDescent="0.3">
      <c r="A149" s="65"/>
      <c r="B149" s="65"/>
      <c r="C149" s="65"/>
      <c r="AJ149" s="44"/>
      <c r="AK149" s="44"/>
      <c r="AL149" s="44"/>
      <c r="AM149" s="44"/>
      <c r="AN149" s="44"/>
      <c r="AO149" s="44"/>
      <c r="AP149" s="44"/>
      <c r="AQ149" s="44"/>
    </row>
    <row r="150" spans="1:43" s="45" customFormat="1" x14ac:dyDescent="0.3">
      <c r="A150" s="65"/>
      <c r="B150" s="65"/>
      <c r="C150" s="65"/>
      <c r="AJ150" s="44"/>
      <c r="AK150" s="44"/>
      <c r="AL150" s="44"/>
      <c r="AM150" s="44"/>
      <c r="AN150" s="44"/>
      <c r="AO150" s="44"/>
      <c r="AP150" s="44"/>
      <c r="AQ150" s="44"/>
    </row>
    <row r="151" spans="1:43" s="45" customFormat="1" x14ac:dyDescent="0.3">
      <c r="A151" s="65"/>
      <c r="B151" s="65"/>
      <c r="C151" s="65"/>
      <c r="AJ151" s="44"/>
      <c r="AK151" s="44"/>
      <c r="AL151" s="44"/>
      <c r="AM151" s="44"/>
      <c r="AN151" s="44"/>
      <c r="AO151" s="44"/>
      <c r="AP151" s="44"/>
      <c r="AQ151" s="44"/>
    </row>
    <row r="152" spans="1:43" s="45" customFormat="1" x14ac:dyDescent="0.3">
      <c r="A152" s="65"/>
      <c r="B152" s="65"/>
      <c r="C152" s="65"/>
      <c r="AJ152" s="44"/>
      <c r="AK152" s="44"/>
      <c r="AL152" s="44"/>
      <c r="AM152" s="44"/>
      <c r="AN152" s="44"/>
      <c r="AO152" s="44"/>
      <c r="AP152" s="44"/>
      <c r="AQ152" s="44"/>
    </row>
    <row r="153" spans="1:43" s="45" customFormat="1" x14ac:dyDescent="0.3">
      <c r="A153" s="65"/>
      <c r="B153" s="65"/>
      <c r="C153" s="65"/>
      <c r="AJ153" s="44"/>
      <c r="AK153" s="44"/>
      <c r="AL153" s="44"/>
      <c r="AM153" s="44"/>
      <c r="AN153" s="44"/>
      <c r="AO153" s="44"/>
      <c r="AP153" s="44"/>
      <c r="AQ153" s="44"/>
    </row>
    <row r="154" spans="1:43" s="45" customFormat="1" x14ac:dyDescent="0.3">
      <c r="A154" s="65"/>
      <c r="B154" s="65"/>
      <c r="C154" s="65"/>
      <c r="AJ154" s="44"/>
      <c r="AK154" s="44"/>
      <c r="AL154" s="44"/>
      <c r="AM154" s="44"/>
      <c r="AN154" s="44"/>
      <c r="AO154" s="44"/>
      <c r="AP154" s="44"/>
      <c r="AQ154" s="44"/>
    </row>
    <row r="155" spans="1:43" s="45" customFormat="1" x14ac:dyDescent="0.3">
      <c r="A155" s="65"/>
      <c r="B155" s="65"/>
      <c r="C155" s="65"/>
      <c r="AJ155" s="44"/>
      <c r="AK155" s="44"/>
      <c r="AL155" s="44"/>
      <c r="AM155" s="44"/>
      <c r="AN155" s="44"/>
      <c r="AO155" s="44"/>
      <c r="AP155" s="44"/>
      <c r="AQ155" s="44"/>
    </row>
    <row r="156" spans="1:43" s="45" customFormat="1" x14ac:dyDescent="0.3">
      <c r="A156" s="65"/>
      <c r="B156" s="65"/>
      <c r="C156" s="65"/>
      <c r="AJ156" s="44"/>
      <c r="AK156" s="44"/>
      <c r="AL156" s="44"/>
      <c r="AM156" s="44"/>
      <c r="AN156" s="44"/>
      <c r="AO156" s="44"/>
      <c r="AP156" s="44"/>
      <c r="AQ156" s="44"/>
    </row>
    <row r="157" spans="1:43" s="45" customFormat="1" x14ac:dyDescent="0.3">
      <c r="A157" s="65"/>
      <c r="B157" s="65"/>
      <c r="C157" s="65"/>
      <c r="AJ157" s="44"/>
      <c r="AK157" s="44"/>
      <c r="AL157" s="44"/>
      <c r="AM157" s="44"/>
      <c r="AN157" s="44"/>
      <c r="AO157" s="44"/>
      <c r="AP157" s="44"/>
      <c r="AQ157" s="44"/>
    </row>
    <row r="158" spans="1:43" s="45" customFormat="1" x14ac:dyDescent="0.3">
      <c r="A158" s="65"/>
      <c r="B158" s="65"/>
      <c r="C158" s="65"/>
      <c r="AJ158" s="44"/>
      <c r="AK158" s="44"/>
      <c r="AL158" s="44"/>
      <c r="AM158" s="44"/>
      <c r="AN158" s="44"/>
      <c r="AO158" s="44"/>
      <c r="AP158" s="44"/>
      <c r="AQ158" s="44"/>
    </row>
    <row r="159" spans="1:43" s="45" customFormat="1" x14ac:dyDescent="0.3">
      <c r="A159" s="65"/>
      <c r="B159" s="65"/>
      <c r="C159" s="65"/>
      <c r="AJ159" s="44"/>
      <c r="AK159" s="44"/>
      <c r="AL159" s="44"/>
      <c r="AM159" s="44"/>
      <c r="AN159" s="44"/>
      <c r="AO159" s="44"/>
      <c r="AP159" s="44"/>
      <c r="AQ159" s="44"/>
    </row>
    <row r="160" spans="1:43" s="45" customFormat="1" x14ac:dyDescent="0.3">
      <c r="A160" s="65"/>
      <c r="B160" s="65"/>
      <c r="C160" s="65"/>
      <c r="AJ160" s="44"/>
      <c r="AK160" s="44"/>
      <c r="AL160" s="44"/>
      <c r="AM160" s="44"/>
      <c r="AN160" s="44"/>
      <c r="AO160" s="44"/>
      <c r="AP160" s="44"/>
      <c r="AQ160" s="44"/>
    </row>
    <row r="161" spans="1:43" s="45" customFormat="1" x14ac:dyDescent="0.3">
      <c r="A161" s="65"/>
      <c r="B161" s="65"/>
      <c r="C161" s="65"/>
      <c r="AJ161" s="44"/>
      <c r="AK161" s="44"/>
      <c r="AL161" s="44"/>
      <c r="AM161" s="44"/>
      <c r="AN161" s="44"/>
      <c r="AO161" s="44"/>
      <c r="AP161" s="44"/>
      <c r="AQ161" s="44"/>
    </row>
    <row r="162" spans="1:43" s="45" customFormat="1" x14ac:dyDescent="0.3">
      <c r="A162" s="65"/>
      <c r="B162" s="65"/>
      <c r="C162" s="65"/>
      <c r="AJ162" s="44"/>
      <c r="AK162" s="44"/>
      <c r="AL162" s="44"/>
      <c r="AM162" s="44"/>
      <c r="AN162" s="44"/>
      <c r="AO162" s="44"/>
      <c r="AP162" s="44"/>
      <c r="AQ162" s="44"/>
    </row>
    <row r="163" spans="1:43" s="45" customFormat="1" x14ac:dyDescent="0.3">
      <c r="A163" s="65"/>
      <c r="B163" s="65"/>
      <c r="C163" s="65"/>
      <c r="AJ163" s="44"/>
      <c r="AK163" s="44"/>
      <c r="AL163" s="44"/>
      <c r="AM163" s="44"/>
      <c r="AN163" s="44"/>
      <c r="AO163" s="44"/>
      <c r="AP163" s="44"/>
      <c r="AQ163" s="44"/>
    </row>
    <row r="164" spans="1:43" s="45" customFormat="1" x14ac:dyDescent="0.3">
      <c r="A164" s="65"/>
      <c r="B164" s="65"/>
      <c r="C164" s="65"/>
      <c r="AJ164" s="44"/>
      <c r="AK164" s="44"/>
      <c r="AL164" s="44"/>
      <c r="AM164" s="44"/>
      <c r="AN164" s="44"/>
      <c r="AO164" s="44"/>
      <c r="AP164" s="44"/>
      <c r="AQ164" s="44"/>
    </row>
    <row r="165" spans="1:43" s="45" customFormat="1" x14ac:dyDescent="0.3">
      <c r="A165" s="65"/>
      <c r="B165" s="65"/>
      <c r="C165" s="65"/>
      <c r="AJ165" s="44"/>
      <c r="AK165" s="44"/>
      <c r="AL165" s="44"/>
      <c r="AM165" s="44"/>
      <c r="AN165" s="44"/>
      <c r="AO165" s="44"/>
      <c r="AP165" s="44"/>
      <c r="AQ165" s="44"/>
    </row>
    <row r="166" spans="1:43" s="45" customFormat="1" x14ac:dyDescent="0.3">
      <c r="A166" s="65"/>
      <c r="B166" s="65"/>
      <c r="C166" s="65"/>
      <c r="AJ166" s="44"/>
      <c r="AK166" s="44"/>
      <c r="AL166" s="44"/>
      <c r="AM166" s="44"/>
      <c r="AN166" s="44"/>
      <c r="AO166" s="44"/>
      <c r="AP166" s="44"/>
      <c r="AQ166" s="44"/>
    </row>
    <row r="167" spans="1:43" s="45" customFormat="1" x14ac:dyDescent="0.3">
      <c r="A167" s="65"/>
      <c r="B167" s="65"/>
      <c r="C167" s="65"/>
      <c r="AJ167" s="44"/>
      <c r="AK167" s="44"/>
      <c r="AL167" s="44"/>
      <c r="AM167" s="44"/>
      <c r="AN167" s="44"/>
      <c r="AO167" s="44"/>
      <c r="AP167" s="44"/>
      <c r="AQ167" s="44"/>
    </row>
    <row r="168" spans="1:43" s="45" customFormat="1" x14ac:dyDescent="0.3">
      <c r="A168" s="65"/>
      <c r="B168" s="65"/>
      <c r="C168" s="65"/>
      <c r="AJ168" s="44"/>
      <c r="AK168" s="44"/>
      <c r="AL168" s="44"/>
      <c r="AM168" s="44"/>
      <c r="AN168" s="44"/>
      <c r="AO168" s="44"/>
      <c r="AP168" s="44"/>
      <c r="AQ168" s="44"/>
    </row>
    <row r="169" spans="1:43" s="45" customFormat="1" x14ac:dyDescent="0.3">
      <c r="A169" s="65"/>
      <c r="B169" s="65"/>
      <c r="C169" s="65"/>
      <c r="AJ169" s="44"/>
      <c r="AK169" s="44"/>
      <c r="AL169" s="44"/>
      <c r="AM169" s="44"/>
      <c r="AN169" s="44"/>
      <c r="AO169" s="44"/>
      <c r="AP169" s="44"/>
      <c r="AQ169" s="44"/>
    </row>
    <row r="170" spans="1:43" s="45" customFormat="1" x14ac:dyDescent="0.3">
      <c r="A170" s="65"/>
      <c r="B170" s="65"/>
      <c r="C170" s="65"/>
      <c r="AJ170" s="44"/>
      <c r="AK170" s="44"/>
      <c r="AL170" s="44"/>
      <c r="AM170" s="44"/>
      <c r="AN170" s="44"/>
      <c r="AO170" s="44"/>
      <c r="AP170" s="44"/>
      <c r="AQ170" s="44"/>
    </row>
    <row r="171" spans="1:43" s="45" customFormat="1" x14ac:dyDescent="0.3">
      <c r="A171" s="65"/>
      <c r="B171" s="65"/>
      <c r="C171" s="65"/>
      <c r="AJ171" s="44"/>
      <c r="AK171" s="44"/>
      <c r="AL171" s="44"/>
      <c r="AM171" s="44"/>
      <c r="AN171" s="44"/>
      <c r="AO171" s="44"/>
      <c r="AP171" s="44"/>
      <c r="AQ171" s="44"/>
    </row>
    <row r="172" spans="1:43" s="45" customFormat="1" x14ac:dyDescent="0.3">
      <c r="A172" s="65"/>
      <c r="B172" s="65"/>
      <c r="C172" s="65"/>
      <c r="AJ172" s="44"/>
      <c r="AK172" s="44"/>
      <c r="AL172" s="44"/>
      <c r="AM172" s="44"/>
      <c r="AN172" s="44"/>
      <c r="AO172" s="44"/>
      <c r="AP172" s="44"/>
      <c r="AQ172" s="44"/>
    </row>
    <row r="173" spans="1:43" s="45" customFormat="1" x14ac:dyDescent="0.3">
      <c r="A173" s="65"/>
      <c r="B173" s="65"/>
      <c r="C173" s="65"/>
      <c r="AJ173" s="44"/>
      <c r="AK173" s="44"/>
      <c r="AL173" s="44"/>
      <c r="AM173" s="44"/>
      <c r="AN173" s="44"/>
      <c r="AO173" s="44"/>
      <c r="AP173" s="44"/>
      <c r="AQ173" s="44"/>
    </row>
    <row r="174" spans="1:43" s="45" customFormat="1" x14ac:dyDescent="0.3">
      <c r="A174" s="65"/>
      <c r="B174" s="65"/>
      <c r="C174" s="65"/>
      <c r="AJ174" s="44"/>
      <c r="AK174" s="44"/>
      <c r="AL174" s="44"/>
      <c r="AM174" s="44"/>
      <c r="AN174" s="44"/>
      <c r="AO174" s="44"/>
      <c r="AP174" s="44"/>
      <c r="AQ174" s="44"/>
    </row>
    <row r="175" spans="1:43" s="45" customFormat="1" x14ac:dyDescent="0.3">
      <c r="A175" s="65"/>
      <c r="B175" s="65"/>
      <c r="C175" s="65"/>
      <c r="AJ175" s="44"/>
      <c r="AK175" s="44"/>
      <c r="AL175" s="44"/>
      <c r="AM175" s="44"/>
      <c r="AN175" s="44"/>
      <c r="AO175" s="44"/>
      <c r="AP175" s="44"/>
      <c r="AQ175" s="44"/>
    </row>
    <row r="176" spans="1:43" s="45" customFormat="1" x14ac:dyDescent="0.3">
      <c r="A176" s="65"/>
      <c r="B176" s="65"/>
      <c r="C176" s="65"/>
      <c r="AJ176" s="44"/>
      <c r="AK176" s="44"/>
      <c r="AL176" s="44"/>
      <c r="AM176" s="44"/>
      <c r="AN176" s="44"/>
      <c r="AO176" s="44"/>
      <c r="AP176" s="44"/>
      <c r="AQ176" s="44"/>
    </row>
    <row r="177" spans="1:43" s="45" customFormat="1" x14ac:dyDescent="0.3">
      <c r="A177" s="65"/>
      <c r="B177" s="65"/>
      <c r="C177" s="65"/>
      <c r="AJ177" s="44"/>
      <c r="AK177" s="44"/>
      <c r="AL177" s="44"/>
      <c r="AM177" s="44"/>
      <c r="AN177" s="44"/>
      <c r="AO177" s="44"/>
      <c r="AP177" s="44"/>
      <c r="AQ177" s="44"/>
    </row>
    <row r="178" spans="1:43" s="45" customFormat="1" x14ac:dyDescent="0.3">
      <c r="A178" s="65"/>
      <c r="B178" s="65"/>
      <c r="C178" s="65"/>
      <c r="AJ178" s="44"/>
      <c r="AK178" s="44"/>
      <c r="AL178" s="44"/>
      <c r="AM178" s="44"/>
      <c r="AN178" s="44"/>
      <c r="AO178" s="44"/>
      <c r="AP178" s="44"/>
      <c r="AQ178" s="44"/>
    </row>
    <row r="179" spans="1:43" s="45" customFormat="1" x14ac:dyDescent="0.3">
      <c r="A179" s="65"/>
      <c r="B179" s="65"/>
      <c r="C179" s="65"/>
      <c r="AJ179" s="44"/>
      <c r="AK179" s="44"/>
      <c r="AL179" s="44"/>
      <c r="AM179" s="44"/>
      <c r="AN179" s="44"/>
      <c r="AO179" s="44"/>
      <c r="AP179" s="44"/>
      <c r="AQ179" s="44"/>
    </row>
    <row r="180" spans="1:43" s="45" customFormat="1" x14ac:dyDescent="0.3">
      <c r="A180" s="65"/>
      <c r="B180" s="65"/>
      <c r="C180" s="65"/>
      <c r="AJ180" s="44"/>
      <c r="AK180" s="44"/>
      <c r="AL180" s="44"/>
      <c r="AM180" s="44"/>
      <c r="AN180" s="44"/>
      <c r="AO180" s="44"/>
      <c r="AP180" s="44"/>
      <c r="AQ180" s="44"/>
    </row>
    <row r="181" spans="1:43" s="45" customFormat="1" x14ac:dyDescent="0.3">
      <c r="A181" s="65"/>
      <c r="B181" s="65"/>
      <c r="C181" s="65"/>
      <c r="AJ181" s="44"/>
      <c r="AK181" s="44"/>
      <c r="AL181" s="44"/>
      <c r="AM181" s="44"/>
      <c r="AN181" s="44"/>
      <c r="AO181" s="44"/>
      <c r="AP181" s="44"/>
      <c r="AQ181" s="44"/>
    </row>
    <row r="182" spans="1:43" s="45" customFormat="1" x14ac:dyDescent="0.3">
      <c r="A182" s="65"/>
      <c r="B182" s="65"/>
      <c r="C182" s="65"/>
      <c r="AJ182" s="44"/>
      <c r="AK182" s="44"/>
      <c r="AL182" s="44"/>
      <c r="AM182" s="44"/>
      <c r="AN182" s="44"/>
      <c r="AO182" s="44"/>
      <c r="AP182" s="44"/>
      <c r="AQ182" s="44"/>
    </row>
    <row r="183" spans="1:43" s="45" customFormat="1" x14ac:dyDescent="0.3">
      <c r="A183" s="65"/>
      <c r="B183" s="65"/>
      <c r="C183" s="65"/>
      <c r="AJ183" s="44"/>
      <c r="AK183" s="44"/>
      <c r="AL183" s="44"/>
      <c r="AM183" s="44"/>
      <c r="AN183" s="44"/>
      <c r="AO183" s="44"/>
      <c r="AP183" s="44"/>
      <c r="AQ183" s="44"/>
    </row>
    <row r="184" spans="1:43" s="45" customFormat="1" x14ac:dyDescent="0.3">
      <c r="A184" s="65"/>
      <c r="B184" s="65"/>
      <c r="C184" s="65"/>
      <c r="AJ184" s="44"/>
      <c r="AK184" s="44"/>
      <c r="AL184" s="44"/>
      <c r="AM184" s="44"/>
      <c r="AN184" s="44"/>
      <c r="AO184" s="44"/>
      <c r="AP184" s="44"/>
      <c r="AQ184" s="44"/>
    </row>
    <row r="185" spans="1:43" s="45" customFormat="1" x14ac:dyDescent="0.3">
      <c r="A185" s="65"/>
      <c r="B185" s="65"/>
      <c r="C185" s="65"/>
      <c r="AJ185" s="44"/>
      <c r="AK185" s="44"/>
      <c r="AL185" s="44"/>
      <c r="AM185" s="44"/>
      <c r="AN185" s="44"/>
      <c r="AO185" s="44"/>
      <c r="AP185" s="44"/>
      <c r="AQ185" s="44"/>
    </row>
    <row r="186" spans="1:43" s="45" customFormat="1" x14ac:dyDescent="0.3">
      <c r="A186" s="65"/>
      <c r="B186" s="65"/>
      <c r="C186" s="65"/>
      <c r="AJ186" s="44"/>
      <c r="AK186" s="44"/>
      <c r="AL186" s="44"/>
      <c r="AM186" s="44"/>
      <c r="AN186" s="44"/>
      <c r="AO186" s="44"/>
      <c r="AP186" s="44"/>
      <c r="AQ186" s="44"/>
    </row>
    <row r="187" spans="1:43" s="45" customFormat="1" x14ac:dyDescent="0.3">
      <c r="A187" s="65"/>
      <c r="B187" s="65"/>
      <c r="C187" s="65"/>
      <c r="AJ187" s="44"/>
      <c r="AK187" s="44"/>
      <c r="AL187" s="44"/>
      <c r="AM187" s="44"/>
      <c r="AN187" s="44"/>
      <c r="AO187" s="44"/>
      <c r="AP187" s="44"/>
      <c r="AQ187" s="44"/>
    </row>
    <row r="188" spans="1:43" s="45" customFormat="1" x14ac:dyDescent="0.3">
      <c r="A188" s="65"/>
      <c r="B188" s="65"/>
      <c r="C188" s="65"/>
      <c r="AJ188" s="44"/>
      <c r="AK188" s="44"/>
      <c r="AL188" s="44"/>
      <c r="AM188" s="44"/>
      <c r="AN188" s="44"/>
      <c r="AO188" s="44"/>
      <c r="AP188" s="44"/>
      <c r="AQ188" s="44"/>
    </row>
    <row r="189" spans="1:43" s="45" customFormat="1" x14ac:dyDescent="0.3">
      <c r="A189" s="65"/>
      <c r="B189" s="65"/>
      <c r="C189" s="65"/>
      <c r="AJ189" s="44"/>
      <c r="AK189" s="44"/>
      <c r="AL189" s="44"/>
      <c r="AM189" s="44"/>
      <c r="AN189" s="44"/>
      <c r="AO189" s="44"/>
      <c r="AP189" s="44"/>
      <c r="AQ189" s="44"/>
    </row>
    <row r="190" spans="1:43" s="45" customFormat="1" x14ac:dyDescent="0.3">
      <c r="A190" s="65"/>
      <c r="B190" s="65"/>
      <c r="C190" s="65"/>
      <c r="AJ190" s="44"/>
      <c r="AK190" s="44"/>
      <c r="AL190" s="44"/>
      <c r="AM190" s="44"/>
      <c r="AN190" s="44"/>
      <c r="AO190" s="44"/>
      <c r="AP190" s="44"/>
      <c r="AQ190" s="44"/>
    </row>
    <row r="191" spans="1:43" s="45" customFormat="1" x14ac:dyDescent="0.3">
      <c r="A191" s="65"/>
      <c r="B191" s="65"/>
      <c r="C191" s="65"/>
      <c r="AJ191" s="44"/>
      <c r="AK191" s="44"/>
      <c r="AL191" s="44"/>
      <c r="AM191" s="44"/>
      <c r="AN191" s="44"/>
      <c r="AO191" s="44"/>
      <c r="AP191" s="44"/>
      <c r="AQ191" s="44"/>
    </row>
    <row r="192" spans="1:43" s="45" customFormat="1" x14ac:dyDescent="0.3">
      <c r="A192" s="65"/>
      <c r="B192" s="65"/>
      <c r="C192" s="65"/>
      <c r="AJ192" s="44"/>
      <c r="AK192" s="44"/>
      <c r="AL192" s="44"/>
      <c r="AM192" s="44"/>
      <c r="AN192" s="44"/>
      <c r="AO192" s="44"/>
      <c r="AP192" s="44"/>
      <c r="AQ192" s="44"/>
    </row>
    <row r="193" spans="1:43" s="45" customFormat="1" x14ac:dyDescent="0.3">
      <c r="A193" s="65"/>
      <c r="B193" s="65"/>
      <c r="C193" s="65"/>
      <c r="AJ193" s="44"/>
      <c r="AK193" s="44"/>
      <c r="AL193" s="44"/>
      <c r="AM193" s="44"/>
      <c r="AN193" s="44"/>
      <c r="AO193" s="44"/>
      <c r="AP193" s="44"/>
      <c r="AQ193" s="44"/>
    </row>
    <row r="194" spans="1:43" s="45" customFormat="1" x14ac:dyDescent="0.3">
      <c r="A194" s="65"/>
      <c r="B194" s="65"/>
      <c r="C194" s="65"/>
      <c r="AJ194" s="44"/>
      <c r="AK194" s="44"/>
      <c r="AL194" s="44"/>
      <c r="AM194" s="44"/>
      <c r="AN194" s="44"/>
      <c r="AO194" s="44"/>
      <c r="AP194" s="44"/>
      <c r="AQ194" s="44"/>
    </row>
    <row r="195" spans="1:43" s="45" customFormat="1" x14ac:dyDescent="0.3">
      <c r="A195" s="65"/>
      <c r="B195" s="65"/>
      <c r="C195" s="65"/>
      <c r="AJ195" s="44"/>
      <c r="AK195" s="44"/>
      <c r="AL195" s="44"/>
      <c r="AM195" s="44"/>
      <c r="AN195" s="44"/>
      <c r="AO195" s="44"/>
      <c r="AP195" s="44"/>
      <c r="AQ195" s="44"/>
    </row>
    <row r="196" spans="1:43" s="45" customFormat="1" x14ac:dyDescent="0.3">
      <c r="A196" s="65"/>
      <c r="B196" s="65"/>
      <c r="C196" s="65"/>
      <c r="AJ196" s="44"/>
      <c r="AK196" s="44"/>
      <c r="AL196" s="44"/>
      <c r="AM196" s="44"/>
      <c r="AN196" s="44"/>
      <c r="AO196" s="44"/>
      <c r="AP196" s="44"/>
      <c r="AQ196" s="44"/>
    </row>
    <row r="197" spans="1:43" s="45" customFormat="1" x14ac:dyDescent="0.3">
      <c r="A197" s="65"/>
      <c r="B197" s="65"/>
      <c r="C197" s="65"/>
      <c r="AJ197" s="44"/>
      <c r="AK197" s="44"/>
      <c r="AL197" s="44"/>
      <c r="AM197" s="44"/>
      <c r="AN197" s="44"/>
      <c r="AO197" s="44"/>
      <c r="AP197" s="44"/>
      <c r="AQ197" s="44"/>
    </row>
    <row r="198" spans="1:43" s="45" customFormat="1" x14ac:dyDescent="0.3">
      <c r="A198" s="65"/>
      <c r="B198" s="65"/>
      <c r="C198" s="65"/>
      <c r="AJ198" s="44"/>
      <c r="AK198" s="44"/>
      <c r="AL198" s="44"/>
      <c r="AM198" s="44"/>
      <c r="AN198" s="44"/>
      <c r="AO198" s="44"/>
      <c r="AP198" s="44"/>
      <c r="AQ198" s="44"/>
    </row>
    <row r="199" spans="1:43" s="45" customFormat="1" x14ac:dyDescent="0.3">
      <c r="A199" s="65"/>
      <c r="B199" s="65"/>
      <c r="C199" s="65"/>
      <c r="AJ199" s="44"/>
      <c r="AK199" s="44"/>
      <c r="AL199" s="44"/>
      <c r="AM199" s="44"/>
      <c r="AN199" s="44"/>
      <c r="AO199" s="44"/>
      <c r="AP199" s="44"/>
      <c r="AQ199" s="44"/>
    </row>
    <row r="200" spans="1:43" s="45" customFormat="1" x14ac:dyDescent="0.3">
      <c r="A200" s="65"/>
      <c r="B200" s="65"/>
      <c r="C200" s="65"/>
      <c r="AJ200" s="44"/>
      <c r="AK200" s="44"/>
      <c r="AL200" s="44"/>
      <c r="AM200" s="44"/>
      <c r="AN200" s="44"/>
      <c r="AO200" s="44"/>
      <c r="AP200" s="44"/>
      <c r="AQ200" s="44"/>
    </row>
    <row r="201" spans="1:43" s="45" customFormat="1" x14ac:dyDescent="0.3">
      <c r="A201" s="65"/>
      <c r="B201" s="65"/>
      <c r="C201" s="65"/>
      <c r="AJ201" s="44"/>
      <c r="AK201" s="44"/>
      <c r="AL201" s="44"/>
      <c r="AM201" s="44"/>
      <c r="AN201" s="44"/>
      <c r="AO201" s="44"/>
      <c r="AP201" s="44"/>
      <c r="AQ201" s="44"/>
    </row>
    <row r="202" spans="1:43" s="45" customFormat="1" x14ac:dyDescent="0.3">
      <c r="A202" s="65"/>
      <c r="B202" s="65"/>
      <c r="C202" s="65"/>
      <c r="AJ202" s="44"/>
      <c r="AK202" s="44"/>
      <c r="AL202" s="44"/>
      <c r="AM202" s="44"/>
      <c r="AN202" s="44"/>
      <c r="AO202" s="44"/>
      <c r="AP202" s="44"/>
      <c r="AQ202" s="44"/>
    </row>
    <row r="203" spans="1:43" s="45" customFormat="1" x14ac:dyDescent="0.3">
      <c r="A203" s="65"/>
      <c r="B203" s="65"/>
      <c r="C203" s="65"/>
      <c r="AJ203" s="44"/>
      <c r="AK203" s="44"/>
      <c r="AL203" s="44"/>
      <c r="AM203" s="44"/>
      <c r="AN203" s="44"/>
      <c r="AO203" s="44"/>
      <c r="AP203" s="44"/>
      <c r="AQ203" s="44"/>
    </row>
    <row r="204" spans="1:43" s="45" customFormat="1" x14ac:dyDescent="0.3">
      <c r="A204" s="65"/>
      <c r="B204" s="65"/>
      <c r="C204" s="65"/>
      <c r="AJ204" s="44"/>
      <c r="AK204" s="44"/>
      <c r="AL204" s="44"/>
      <c r="AM204" s="44"/>
      <c r="AN204" s="44"/>
      <c r="AO204" s="44"/>
      <c r="AP204" s="44"/>
      <c r="AQ204" s="44"/>
    </row>
    <row r="205" spans="1:43" s="45" customFormat="1" x14ac:dyDescent="0.3">
      <c r="A205" s="65"/>
      <c r="B205" s="65"/>
      <c r="C205" s="65"/>
      <c r="AJ205" s="44"/>
      <c r="AK205" s="44"/>
      <c r="AL205" s="44"/>
      <c r="AM205" s="44"/>
      <c r="AN205" s="44"/>
      <c r="AO205" s="44"/>
      <c r="AP205" s="44"/>
      <c r="AQ205" s="44"/>
    </row>
    <row r="206" spans="1:43" s="45" customFormat="1" x14ac:dyDescent="0.3">
      <c r="A206" s="65"/>
      <c r="B206" s="65"/>
      <c r="C206" s="65"/>
      <c r="AJ206" s="44"/>
      <c r="AK206" s="44"/>
      <c r="AL206" s="44"/>
      <c r="AM206" s="44"/>
      <c r="AN206" s="44"/>
      <c r="AO206" s="44"/>
      <c r="AP206" s="44"/>
      <c r="AQ206" s="44"/>
    </row>
    <row r="207" spans="1:43" s="45" customFormat="1" x14ac:dyDescent="0.3">
      <c r="A207" s="65"/>
      <c r="B207" s="65"/>
      <c r="C207" s="65"/>
      <c r="AJ207" s="44"/>
      <c r="AK207" s="44"/>
      <c r="AL207" s="44"/>
      <c r="AM207" s="44"/>
      <c r="AN207" s="44"/>
      <c r="AO207" s="44"/>
      <c r="AP207" s="44"/>
      <c r="AQ207" s="44"/>
    </row>
    <row r="208" spans="1:43" s="45" customFormat="1" x14ac:dyDescent="0.3">
      <c r="A208" s="65"/>
      <c r="B208" s="65"/>
      <c r="C208" s="65"/>
      <c r="AJ208" s="44"/>
      <c r="AK208" s="44"/>
      <c r="AL208" s="44"/>
      <c r="AM208" s="44"/>
      <c r="AN208" s="44"/>
      <c r="AO208" s="44"/>
      <c r="AP208" s="44"/>
      <c r="AQ208" s="44"/>
    </row>
    <row r="209" spans="1:43" s="45" customFormat="1" x14ac:dyDescent="0.3">
      <c r="A209" s="65"/>
      <c r="B209" s="65"/>
      <c r="C209" s="65"/>
      <c r="AJ209" s="44"/>
      <c r="AK209" s="44"/>
      <c r="AL209" s="44"/>
      <c r="AM209" s="44"/>
      <c r="AN209" s="44"/>
      <c r="AO209" s="44"/>
      <c r="AP209" s="44"/>
      <c r="AQ209" s="44"/>
    </row>
    <row r="210" spans="1:43" s="45" customFormat="1" x14ac:dyDescent="0.3">
      <c r="A210" s="65"/>
      <c r="B210" s="65"/>
      <c r="C210" s="65"/>
      <c r="AJ210" s="44"/>
      <c r="AK210" s="44"/>
      <c r="AL210" s="44"/>
      <c r="AM210" s="44"/>
      <c r="AN210" s="44"/>
      <c r="AO210" s="44"/>
      <c r="AP210" s="44"/>
      <c r="AQ210" s="44"/>
    </row>
    <row r="211" spans="1:43" s="45" customFormat="1" x14ac:dyDescent="0.3">
      <c r="A211" s="65"/>
      <c r="B211" s="65"/>
      <c r="C211" s="65"/>
      <c r="AJ211" s="44"/>
      <c r="AK211" s="44"/>
      <c r="AL211" s="44"/>
      <c r="AM211" s="44"/>
      <c r="AN211" s="44"/>
      <c r="AO211" s="44"/>
      <c r="AP211" s="44"/>
      <c r="AQ211" s="44"/>
    </row>
    <row r="212" spans="1:43" s="45" customFormat="1" x14ac:dyDescent="0.3">
      <c r="A212" s="65"/>
      <c r="B212" s="65"/>
      <c r="C212" s="65"/>
      <c r="AJ212" s="44"/>
      <c r="AK212" s="44"/>
      <c r="AL212" s="44"/>
      <c r="AM212" s="44"/>
      <c r="AN212" s="44"/>
      <c r="AO212" s="44"/>
      <c r="AP212" s="44"/>
      <c r="AQ212" s="44"/>
    </row>
    <row r="213" spans="1:43" s="45" customFormat="1" x14ac:dyDescent="0.3">
      <c r="A213" s="65"/>
      <c r="B213" s="65"/>
      <c r="C213" s="65"/>
      <c r="AJ213" s="44"/>
      <c r="AK213" s="44"/>
      <c r="AL213" s="44"/>
      <c r="AM213" s="44"/>
      <c r="AN213" s="44"/>
      <c r="AO213" s="44"/>
      <c r="AP213" s="44"/>
      <c r="AQ213" s="44"/>
    </row>
    <row r="214" spans="1:43" s="45" customFormat="1" x14ac:dyDescent="0.3">
      <c r="A214" s="65"/>
      <c r="B214" s="65"/>
      <c r="C214" s="65"/>
      <c r="AJ214" s="44"/>
      <c r="AK214" s="44"/>
      <c r="AL214" s="44"/>
      <c r="AM214" s="44"/>
      <c r="AN214" s="44"/>
      <c r="AO214" s="44"/>
      <c r="AP214" s="44"/>
      <c r="AQ214" s="44"/>
    </row>
    <row r="215" spans="1:43" s="45" customFormat="1" x14ac:dyDescent="0.3">
      <c r="A215" s="65"/>
      <c r="B215" s="65"/>
      <c r="C215" s="65"/>
      <c r="AJ215" s="44"/>
      <c r="AK215" s="44"/>
      <c r="AL215" s="44"/>
      <c r="AM215" s="44"/>
      <c r="AN215" s="44"/>
      <c r="AO215" s="44"/>
      <c r="AP215" s="44"/>
      <c r="AQ215" s="44"/>
    </row>
    <row r="216" spans="1:43" s="45" customFormat="1" x14ac:dyDescent="0.3">
      <c r="A216" s="65"/>
      <c r="B216" s="65"/>
      <c r="C216" s="65"/>
      <c r="AJ216" s="44"/>
      <c r="AK216" s="44"/>
      <c r="AL216" s="44"/>
      <c r="AM216" s="44"/>
      <c r="AN216" s="44"/>
      <c r="AO216" s="44"/>
      <c r="AP216" s="44"/>
      <c r="AQ216" s="44"/>
    </row>
    <row r="217" spans="1:43" s="45" customFormat="1" x14ac:dyDescent="0.3">
      <c r="A217" s="65"/>
      <c r="B217" s="65"/>
      <c r="C217" s="65"/>
      <c r="AJ217" s="44"/>
      <c r="AK217" s="44"/>
      <c r="AL217" s="44"/>
      <c r="AM217" s="44"/>
      <c r="AN217" s="44"/>
      <c r="AO217" s="44"/>
      <c r="AP217" s="44"/>
      <c r="AQ217" s="44"/>
    </row>
    <row r="218" spans="1:43" s="45" customFormat="1" x14ac:dyDescent="0.3">
      <c r="A218" s="65"/>
      <c r="B218" s="65"/>
      <c r="C218" s="65"/>
      <c r="AJ218" s="44"/>
      <c r="AK218" s="44"/>
      <c r="AL218" s="44"/>
      <c r="AM218" s="44"/>
      <c r="AN218" s="44"/>
      <c r="AO218" s="44"/>
      <c r="AP218" s="44"/>
      <c r="AQ218" s="44"/>
    </row>
    <row r="219" spans="1:43" s="45" customFormat="1" x14ac:dyDescent="0.3">
      <c r="A219" s="65"/>
      <c r="B219" s="65"/>
      <c r="C219" s="65"/>
      <c r="AJ219" s="44"/>
      <c r="AK219" s="44"/>
      <c r="AL219" s="44"/>
      <c r="AM219" s="44"/>
      <c r="AN219" s="44"/>
      <c r="AO219" s="44"/>
      <c r="AP219" s="44"/>
      <c r="AQ219" s="44"/>
    </row>
    <row r="220" spans="1:43" s="45" customFormat="1" x14ac:dyDescent="0.3">
      <c r="A220" s="65"/>
      <c r="B220" s="65"/>
      <c r="C220" s="65"/>
      <c r="AJ220" s="44"/>
      <c r="AK220" s="44"/>
      <c r="AL220" s="44"/>
      <c r="AM220" s="44"/>
      <c r="AN220" s="44"/>
      <c r="AO220" s="44"/>
      <c r="AP220" s="44"/>
      <c r="AQ220" s="44"/>
    </row>
    <row r="221" spans="1:43" s="45" customFormat="1" x14ac:dyDescent="0.3">
      <c r="A221" s="65"/>
      <c r="B221" s="65"/>
      <c r="C221" s="65"/>
      <c r="AJ221" s="44"/>
      <c r="AK221" s="44"/>
      <c r="AL221" s="44"/>
      <c r="AM221" s="44"/>
      <c r="AN221" s="44"/>
      <c r="AO221" s="44"/>
      <c r="AP221" s="44"/>
      <c r="AQ221" s="44"/>
    </row>
    <row r="222" spans="1:43" s="45" customFormat="1" x14ac:dyDescent="0.3">
      <c r="A222" s="65"/>
      <c r="B222" s="65"/>
      <c r="C222" s="65"/>
      <c r="AJ222" s="44"/>
      <c r="AK222" s="44"/>
      <c r="AL222" s="44"/>
      <c r="AM222" s="44"/>
      <c r="AN222" s="44"/>
      <c r="AO222" s="44"/>
      <c r="AP222" s="44"/>
      <c r="AQ222" s="44"/>
    </row>
    <row r="223" spans="1:43" s="45" customFormat="1" x14ac:dyDescent="0.3">
      <c r="A223" s="65"/>
      <c r="B223" s="65"/>
      <c r="C223" s="65"/>
      <c r="AJ223" s="44"/>
      <c r="AK223" s="44"/>
      <c r="AL223" s="44"/>
      <c r="AM223" s="44"/>
      <c r="AN223" s="44"/>
      <c r="AO223" s="44"/>
      <c r="AP223" s="44"/>
      <c r="AQ223" s="44"/>
    </row>
    <row r="224" spans="1:43" s="45" customFormat="1" x14ac:dyDescent="0.3">
      <c r="A224" s="65"/>
      <c r="B224" s="65"/>
      <c r="C224" s="65"/>
      <c r="AJ224" s="44"/>
      <c r="AK224" s="44"/>
      <c r="AL224" s="44"/>
      <c r="AM224" s="44"/>
      <c r="AN224" s="44"/>
      <c r="AO224" s="44"/>
      <c r="AP224" s="44"/>
      <c r="AQ224" s="44"/>
    </row>
    <row r="225" spans="1:43" s="45" customFormat="1" x14ac:dyDescent="0.3">
      <c r="A225" s="65"/>
      <c r="B225" s="65"/>
      <c r="C225" s="65"/>
      <c r="AJ225" s="44"/>
      <c r="AK225" s="44"/>
      <c r="AL225" s="44"/>
      <c r="AM225" s="44"/>
      <c r="AN225" s="44"/>
      <c r="AO225" s="44"/>
      <c r="AP225" s="44"/>
      <c r="AQ225" s="44"/>
    </row>
    <row r="226" spans="1:43" s="45" customFormat="1" x14ac:dyDescent="0.3">
      <c r="A226" s="65"/>
      <c r="B226" s="65"/>
      <c r="C226" s="65"/>
      <c r="AJ226" s="44"/>
      <c r="AK226" s="44"/>
      <c r="AL226" s="44"/>
      <c r="AM226" s="44"/>
      <c r="AN226" s="44"/>
      <c r="AO226" s="44"/>
      <c r="AP226" s="44"/>
      <c r="AQ226" s="44"/>
    </row>
    <row r="227" spans="1:43" s="45" customFormat="1" x14ac:dyDescent="0.3">
      <c r="A227" s="65"/>
      <c r="B227" s="65"/>
      <c r="C227" s="65"/>
      <c r="AJ227" s="44"/>
      <c r="AK227" s="44"/>
      <c r="AL227" s="44"/>
      <c r="AM227" s="44"/>
      <c r="AN227" s="44"/>
      <c r="AO227" s="44"/>
      <c r="AP227" s="44"/>
      <c r="AQ227" s="44"/>
    </row>
    <row r="228" spans="1:43" s="45" customFormat="1" x14ac:dyDescent="0.3">
      <c r="A228" s="65"/>
      <c r="B228" s="65"/>
      <c r="C228" s="65"/>
      <c r="AJ228" s="44"/>
      <c r="AK228" s="44"/>
      <c r="AL228" s="44"/>
      <c r="AM228" s="44"/>
      <c r="AN228" s="44"/>
      <c r="AO228" s="44"/>
      <c r="AP228" s="44"/>
      <c r="AQ228" s="44"/>
    </row>
    <row r="229" spans="1:43" s="45" customFormat="1" x14ac:dyDescent="0.3">
      <c r="A229" s="65"/>
      <c r="B229" s="65"/>
      <c r="C229" s="65"/>
      <c r="AJ229" s="44"/>
      <c r="AK229" s="44"/>
      <c r="AL229" s="44"/>
      <c r="AM229" s="44"/>
      <c r="AN229" s="44"/>
      <c r="AO229" s="44"/>
      <c r="AP229" s="44"/>
      <c r="AQ229" s="44"/>
    </row>
    <row r="230" spans="1:43" s="45" customFormat="1" x14ac:dyDescent="0.3">
      <c r="A230" s="65"/>
      <c r="B230" s="65"/>
      <c r="C230" s="65"/>
      <c r="AJ230" s="44"/>
      <c r="AK230" s="44"/>
      <c r="AL230" s="44"/>
      <c r="AM230" s="44"/>
      <c r="AN230" s="44"/>
      <c r="AO230" s="44"/>
      <c r="AP230" s="44"/>
      <c r="AQ230" s="44"/>
    </row>
    <row r="231" spans="1:43" s="45" customFormat="1" x14ac:dyDescent="0.3">
      <c r="A231" s="65"/>
      <c r="B231" s="65"/>
      <c r="C231" s="65"/>
      <c r="AJ231" s="44"/>
      <c r="AK231" s="44"/>
      <c r="AL231" s="44"/>
      <c r="AM231" s="44"/>
      <c r="AN231" s="44"/>
      <c r="AO231" s="44"/>
      <c r="AP231" s="44"/>
      <c r="AQ231" s="44"/>
    </row>
    <row r="232" spans="1:43" s="45" customFormat="1" x14ac:dyDescent="0.3">
      <c r="A232" s="65"/>
      <c r="B232" s="65"/>
      <c r="C232" s="65"/>
      <c r="AJ232" s="44"/>
      <c r="AK232" s="44"/>
      <c r="AL232" s="44"/>
      <c r="AM232" s="44"/>
      <c r="AN232" s="44"/>
      <c r="AO232" s="44"/>
      <c r="AP232" s="44"/>
      <c r="AQ232" s="44"/>
    </row>
    <row r="233" spans="1:43" s="45" customFormat="1" x14ac:dyDescent="0.3">
      <c r="A233" s="65"/>
      <c r="B233" s="65"/>
      <c r="C233" s="65"/>
      <c r="AJ233" s="44"/>
      <c r="AK233" s="44"/>
      <c r="AL233" s="44"/>
      <c r="AM233" s="44"/>
      <c r="AN233" s="44"/>
      <c r="AO233" s="44"/>
      <c r="AP233" s="44"/>
      <c r="AQ233" s="44"/>
    </row>
    <row r="234" spans="1:43" s="45" customFormat="1" x14ac:dyDescent="0.3">
      <c r="A234" s="65"/>
      <c r="B234" s="65"/>
      <c r="C234" s="65"/>
      <c r="AJ234" s="44"/>
      <c r="AK234" s="44"/>
      <c r="AL234" s="44"/>
      <c r="AM234" s="44"/>
      <c r="AN234" s="44"/>
      <c r="AO234" s="44"/>
      <c r="AP234" s="44"/>
      <c r="AQ234" s="44"/>
    </row>
    <row r="235" spans="1:43" s="45" customFormat="1" x14ac:dyDescent="0.3">
      <c r="A235" s="65"/>
      <c r="B235" s="65"/>
      <c r="C235" s="65"/>
      <c r="AJ235" s="44"/>
      <c r="AK235" s="44"/>
      <c r="AL235" s="44"/>
      <c r="AM235" s="44"/>
      <c r="AN235" s="44"/>
      <c r="AO235" s="44"/>
      <c r="AP235" s="44"/>
      <c r="AQ235" s="44"/>
    </row>
    <row r="236" spans="1:43" s="45" customFormat="1" x14ac:dyDescent="0.3">
      <c r="A236" s="65"/>
      <c r="B236" s="65"/>
      <c r="C236" s="65"/>
      <c r="AJ236" s="44"/>
      <c r="AK236" s="44"/>
      <c r="AL236" s="44"/>
      <c r="AM236" s="44"/>
      <c r="AN236" s="44"/>
      <c r="AO236" s="44"/>
      <c r="AP236" s="44"/>
      <c r="AQ236" s="44"/>
    </row>
    <row r="237" spans="1:43" s="45" customFormat="1" x14ac:dyDescent="0.3">
      <c r="A237" s="65"/>
      <c r="B237" s="65"/>
      <c r="C237" s="65"/>
      <c r="AJ237" s="44"/>
      <c r="AK237" s="44"/>
      <c r="AL237" s="44"/>
      <c r="AM237" s="44"/>
      <c r="AN237" s="44"/>
      <c r="AO237" s="44"/>
      <c r="AP237" s="44"/>
      <c r="AQ237" s="44"/>
    </row>
    <row r="238" spans="1:43" s="45" customFormat="1" x14ac:dyDescent="0.3">
      <c r="A238" s="65"/>
      <c r="B238" s="65"/>
      <c r="C238" s="65"/>
      <c r="AJ238" s="44"/>
      <c r="AK238" s="44"/>
      <c r="AL238" s="44"/>
      <c r="AM238" s="44"/>
      <c r="AN238" s="44"/>
      <c r="AO238" s="44"/>
      <c r="AP238" s="44"/>
      <c r="AQ238" s="44"/>
    </row>
    <row r="239" spans="1:43" s="45" customFormat="1" x14ac:dyDescent="0.3">
      <c r="A239" s="65"/>
      <c r="B239" s="65"/>
      <c r="C239" s="65"/>
      <c r="AJ239" s="44"/>
      <c r="AK239" s="44"/>
      <c r="AL239" s="44"/>
      <c r="AM239" s="44"/>
      <c r="AN239" s="44"/>
      <c r="AO239" s="44"/>
      <c r="AP239" s="44"/>
      <c r="AQ239" s="44"/>
    </row>
    <row r="240" spans="1:43" s="45" customFormat="1" x14ac:dyDescent="0.3">
      <c r="A240" s="65"/>
      <c r="B240" s="65"/>
      <c r="C240" s="65"/>
      <c r="AJ240" s="44"/>
      <c r="AK240" s="44"/>
      <c r="AL240" s="44"/>
      <c r="AM240" s="44"/>
      <c r="AN240" s="44"/>
      <c r="AO240" s="44"/>
      <c r="AP240" s="44"/>
      <c r="AQ240" s="44"/>
    </row>
    <row r="241" spans="1:43" s="45" customFormat="1" x14ac:dyDescent="0.3">
      <c r="A241" s="65"/>
      <c r="B241" s="65"/>
      <c r="C241" s="65"/>
      <c r="AJ241" s="44"/>
      <c r="AK241" s="44"/>
      <c r="AL241" s="44"/>
      <c r="AM241" s="44"/>
      <c r="AN241" s="44"/>
      <c r="AO241" s="44"/>
      <c r="AP241" s="44"/>
      <c r="AQ241" s="44"/>
    </row>
    <row r="242" spans="1:43" s="45" customFormat="1" x14ac:dyDescent="0.3">
      <c r="A242" s="65"/>
      <c r="B242" s="65"/>
      <c r="C242" s="65"/>
      <c r="AJ242" s="44"/>
      <c r="AK242" s="44"/>
      <c r="AL242" s="44"/>
      <c r="AM242" s="44"/>
      <c r="AN242" s="44"/>
      <c r="AO242" s="44"/>
      <c r="AP242" s="44"/>
      <c r="AQ242" s="44"/>
    </row>
    <row r="243" spans="1:43" s="45" customFormat="1" x14ac:dyDescent="0.3">
      <c r="A243" s="65"/>
      <c r="B243" s="65"/>
      <c r="C243" s="65"/>
      <c r="AJ243" s="44"/>
      <c r="AK243" s="44"/>
      <c r="AL243" s="44"/>
      <c r="AM243" s="44"/>
      <c r="AN243" s="44"/>
      <c r="AO243" s="44"/>
      <c r="AP243" s="44"/>
      <c r="AQ243" s="44"/>
    </row>
    <row r="244" spans="1:43" s="45" customFormat="1" x14ac:dyDescent="0.3">
      <c r="A244" s="65"/>
      <c r="B244" s="65"/>
      <c r="C244" s="65"/>
      <c r="AJ244" s="44"/>
      <c r="AK244" s="44"/>
      <c r="AL244" s="44"/>
      <c r="AM244" s="44"/>
      <c r="AN244" s="44"/>
      <c r="AO244" s="44"/>
      <c r="AP244" s="44"/>
      <c r="AQ244" s="44"/>
    </row>
    <row r="245" spans="1:43" s="45" customFormat="1" x14ac:dyDescent="0.3">
      <c r="A245" s="65"/>
      <c r="B245" s="65"/>
      <c r="C245" s="65"/>
      <c r="AJ245" s="44"/>
      <c r="AK245" s="44"/>
      <c r="AL245" s="44"/>
      <c r="AM245" s="44"/>
      <c r="AN245" s="44"/>
      <c r="AO245" s="44"/>
      <c r="AP245" s="44"/>
      <c r="AQ245" s="44"/>
    </row>
    <row r="246" spans="1:43" s="45" customFormat="1" x14ac:dyDescent="0.3">
      <c r="A246" s="65"/>
      <c r="B246" s="65"/>
      <c r="C246" s="65"/>
      <c r="AJ246" s="44"/>
      <c r="AK246" s="44"/>
      <c r="AL246" s="44"/>
      <c r="AM246" s="44"/>
      <c r="AN246" s="44"/>
      <c r="AO246" s="44"/>
      <c r="AP246" s="44"/>
      <c r="AQ246" s="44"/>
    </row>
    <row r="247" spans="1:43" s="45" customFormat="1" x14ac:dyDescent="0.3">
      <c r="A247" s="65"/>
      <c r="B247" s="65"/>
      <c r="C247" s="65"/>
      <c r="AJ247" s="44"/>
      <c r="AK247" s="44"/>
      <c r="AL247" s="44"/>
      <c r="AM247" s="44"/>
      <c r="AN247" s="44"/>
      <c r="AO247" s="44"/>
      <c r="AP247" s="44"/>
      <c r="AQ247" s="44"/>
    </row>
    <row r="248" spans="1:43" s="45" customFormat="1" x14ac:dyDescent="0.3">
      <c r="A248" s="65"/>
      <c r="B248" s="65"/>
      <c r="C248" s="65"/>
      <c r="AJ248" s="44"/>
      <c r="AK248" s="44"/>
      <c r="AL248" s="44"/>
      <c r="AM248" s="44"/>
      <c r="AN248" s="44"/>
      <c r="AO248" s="44"/>
      <c r="AP248" s="44"/>
      <c r="AQ248" s="44"/>
    </row>
    <row r="249" spans="1:43" s="45" customFormat="1" x14ac:dyDescent="0.3">
      <c r="A249" s="65"/>
      <c r="B249" s="65"/>
      <c r="C249" s="65"/>
      <c r="AJ249" s="44"/>
      <c r="AK249" s="44"/>
      <c r="AL249" s="44"/>
      <c r="AM249" s="44"/>
      <c r="AN249" s="44"/>
      <c r="AO249" s="44"/>
      <c r="AP249" s="44"/>
      <c r="AQ249" s="44"/>
    </row>
    <row r="250" spans="1:43" s="45" customFormat="1" x14ac:dyDescent="0.3">
      <c r="A250" s="65"/>
      <c r="B250" s="65"/>
      <c r="C250" s="65"/>
      <c r="AJ250" s="44"/>
      <c r="AK250" s="44"/>
      <c r="AL250" s="44"/>
      <c r="AM250" s="44"/>
      <c r="AN250" s="44"/>
      <c r="AO250" s="44"/>
      <c r="AP250" s="44"/>
      <c r="AQ250" s="44"/>
    </row>
    <row r="251" spans="1:43" s="45" customFormat="1" x14ac:dyDescent="0.3">
      <c r="A251" s="65"/>
      <c r="B251" s="65"/>
      <c r="C251" s="65"/>
      <c r="AJ251" s="44"/>
      <c r="AK251" s="44"/>
      <c r="AL251" s="44"/>
      <c r="AM251" s="44"/>
      <c r="AN251" s="44"/>
      <c r="AO251" s="44"/>
      <c r="AP251" s="44"/>
      <c r="AQ251" s="44"/>
    </row>
    <row r="252" spans="1:43" s="45" customFormat="1" x14ac:dyDescent="0.3">
      <c r="A252" s="65"/>
      <c r="B252" s="65"/>
      <c r="C252" s="65"/>
      <c r="AJ252" s="44"/>
      <c r="AK252" s="44"/>
      <c r="AL252" s="44"/>
      <c r="AM252" s="44"/>
      <c r="AN252" s="44"/>
      <c r="AO252" s="44"/>
      <c r="AP252" s="44"/>
      <c r="AQ252" s="44"/>
    </row>
    <row r="253" spans="1:43" s="45" customFormat="1" x14ac:dyDescent="0.3">
      <c r="A253" s="65"/>
      <c r="B253" s="65"/>
      <c r="C253" s="65"/>
      <c r="AJ253" s="44"/>
      <c r="AK253" s="44"/>
      <c r="AL253" s="44"/>
      <c r="AM253" s="44"/>
      <c r="AN253" s="44"/>
      <c r="AO253" s="44"/>
      <c r="AP253" s="44"/>
      <c r="AQ253" s="44"/>
    </row>
    <row r="254" spans="1:43" s="45" customFormat="1" x14ac:dyDescent="0.3">
      <c r="A254" s="65"/>
      <c r="B254" s="65"/>
      <c r="C254" s="65"/>
      <c r="AJ254" s="44"/>
      <c r="AK254" s="44"/>
      <c r="AL254" s="44"/>
      <c r="AM254" s="44"/>
      <c r="AN254" s="44"/>
      <c r="AO254" s="44"/>
      <c r="AP254" s="44"/>
      <c r="AQ254" s="44"/>
    </row>
    <row r="255" spans="1:43" s="45" customFormat="1" x14ac:dyDescent="0.3">
      <c r="A255" s="65"/>
      <c r="B255" s="65"/>
      <c r="C255" s="65"/>
      <c r="AJ255" s="44"/>
      <c r="AK255" s="44"/>
      <c r="AL255" s="44"/>
      <c r="AM255" s="44"/>
      <c r="AN255" s="44"/>
      <c r="AO255" s="44"/>
      <c r="AP255" s="44"/>
      <c r="AQ255" s="44"/>
    </row>
    <row r="256" spans="1:43" s="45" customFormat="1" x14ac:dyDescent="0.3">
      <c r="A256" s="65"/>
      <c r="B256" s="65"/>
      <c r="C256" s="65"/>
      <c r="AJ256" s="44"/>
      <c r="AK256" s="44"/>
      <c r="AL256" s="44"/>
      <c r="AM256" s="44"/>
      <c r="AN256" s="44"/>
      <c r="AO256" s="44"/>
      <c r="AP256" s="44"/>
      <c r="AQ256" s="44"/>
    </row>
  </sheetData>
  <mergeCells count="6">
    <mergeCell ref="A73:C73"/>
    <mergeCell ref="A4:C4"/>
    <mergeCell ref="A6:C7"/>
    <mergeCell ref="W6:W7"/>
    <mergeCell ref="A8:C8"/>
    <mergeCell ref="A10:C10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r:id="rId1"/>
  <headerFooter alignWithMargins="0"/>
  <colBreaks count="1" manualBreakCount="1">
    <brk id="11" min="1" max="73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Q256"/>
  <sheetViews>
    <sheetView topLeftCell="A9" zoomScale="65" zoomScaleNormal="65" zoomScaleSheetLayoutView="52" workbookViewId="0">
      <selection activeCell="L22" sqref="L22"/>
    </sheetView>
  </sheetViews>
  <sheetFormatPr baseColWidth="10" defaultColWidth="7.6640625" defaultRowHeight="17.399999999999999" x14ac:dyDescent="0.3"/>
  <cols>
    <col min="1" max="2" width="2.33203125" style="65" customWidth="1"/>
    <col min="3" max="3" width="39.33203125" style="66" customWidth="1"/>
    <col min="4" max="21" width="16.5546875" style="122" customWidth="1"/>
    <col min="22" max="22" width="16.5546875" style="122" hidden="1" customWidth="1"/>
    <col min="23" max="23" width="19.5546875" style="122" bestFit="1" customWidth="1"/>
    <col min="24" max="25" width="12.6640625" style="45" customWidth="1"/>
    <col min="26" max="26" width="14.6640625" style="45" customWidth="1"/>
    <col min="27" max="35" width="12.6640625" style="45" customWidth="1"/>
    <col min="36" max="43" width="12.6640625" style="44" customWidth="1"/>
    <col min="44" max="16384" width="7.6640625" style="44"/>
  </cols>
  <sheetData>
    <row r="1" spans="1:35" s="68" customFormat="1" ht="30" customHeight="1" x14ac:dyDescent="0.4">
      <c r="A1" s="65"/>
      <c r="B1" s="65"/>
      <c r="C1" s="66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35" s="69" customFormat="1" ht="50.1" customHeight="1" x14ac:dyDescent="0.25">
      <c r="B2" s="127"/>
      <c r="C2" s="127"/>
      <c r="D2" s="127"/>
      <c r="E2" s="127"/>
      <c r="F2" s="127"/>
      <c r="G2" s="127"/>
      <c r="H2" s="127"/>
      <c r="I2" s="127"/>
      <c r="J2" s="127"/>
      <c r="K2" s="71" t="s">
        <v>210</v>
      </c>
      <c r="L2" s="72" t="s">
        <v>241</v>
      </c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74"/>
      <c r="Y2" s="74"/>
    </row>
    <row r="3" spans="1:35" s="79" customFormat="1" ht="12" customHeight="1" x14ac:dyDescent="0.4">
      <c r="A3" s="75"/>
      <c r="B3" s="76"/>
      <c r="C3" s="77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</row>
    <row r="4" spans="1:35" s="68" customFormat="1" ht="19.95" customHeight="1" x14ac:dyDescent="0.4">
      <c r="A4" s="260" t="s">
        <v>215</v>
      </c>
      <c r="B4" s="261"/>
      <c r="C4" s="261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</row>
    <row r="5" spans="1:35" s="68" customFormat="1" ht="3.6" customHeight="1" thickBot="1" x14ac:dyDescent="0.45">
      <c r="A5" s="66"/>
      <c r="B5" s="81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</row>
    <row r="6" spans="1:35" ht="29.4" customHeight="1" thickTop="1" x14ac:dyDescent="0.3">
      <c r="A6" s="262" t="s">
        <v>101</v>
      </c>
      <c r="B6" s="263"/>
      <c r="C6" s="264"/>
      <c r="D6" s="84"/>
      <c r="E6" s="85"/>
      <c r="F6" s="85"/>
      <c r="G6" s="85"/>
      <c r="H6" s="85"/>
      <c r="I6" s="85"/>
      <c r="J6" s="86"/>
      <c r="K6" s="87" t="s">
        <v>31</v>
      </c>
      <c r="L6" s="88" t="s">
        <v>158</v>
      </c>
      <c r="M6" s="89"/>
      <c r="N6" s="89"/>
      <c r="O6" s="89"/>
      <c r="P6" s="89"/>
      <c r="Q6" s="89"/>
      <c r="R6" s="89"/>
      <c r="S6" s="89"/>
      <c r="T6" s="89"/>
      <c r="U6" s="89"/>
      <c r="V6" s="124"/>
      <c r="W6" s="268" t="s">
        <v>2</v>
      </c>
    </row>
    <row r="7" spans="1:35" s="94" customFormat="1" ht="27.6" customHeight="1" x14ac:dyDescent="0.35">
      <c r="A7" s="265"/>
      <c r="B7" s="266"/>
      <c r="C7" s="267"/>
      <c r="D7" s="91" t="s">
        <v>12</v>
      </c>
      <c r="E7" s="91" t="s">
        <v>13</v>
      </c>
      <c r="F7" s="91" t="s">
        <v>14</v>
      </c>
      <c r="G7" s="91" t="s">
        <v>15</v>
      </c>
      <c r="H7" s="91" t="s">
        <v>16</v>
      </c>
      <c r="I7" s="91" t="s">
        <v>17</v>
      </c>
      <c r="J7" s="91" t="s">
        <v>18</v>
      </c>
      <c r="K7" s="91" t="s">
        <v>19</v>
      </c>
      <c r="L7" s="91" t="s">
        <v>20</v>
      </c>
      <c r="M7" s="92" t="s">
        <v>21</v>
      </c>
      <c r="N7" s="92" t="s">
        <v>22</v>
      </c>
      <c r="O7" s="92" t="s">
        <v>23</v>
      </c>
      <c r="P7" s="91" t="s">
        <v>24</v>
      </c>
      <c r="Q7" s="92" t="s">
        <v>25</v>
      </c>
      <c r="R7" s="92" t="s">
        <v>26</v>
      </c>
      <c r="S7" s="91" t="s">
        <v>27</v>
      </c>
      <c r="T7" s="91" t="s">
        <v>28</v>
      </c>
      <c r="U7" s="91" t="s">
        <v>29</v>
      </c>
      <c r="V7" s="91" t="s">
        <v>233</v>
      </c>
      <c r="W7" s="269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</row>
    <row r="8" spans="1:35" s="99" customFormat="1" ht="27" customHeight="1" x14ac:dyDescent="0.25">
      <c r="A8" s="257" t="s">
        <v>103</v>
      </c>
      <c r="B8" s="258"/>
      <c r="C8" s="259"/>
      <c r="D8" s="125">
        <v>157532.41000000012</v>
      </c>
      <c r="E8" s="125">
        <v>176509.94999999992</v>
      </c>
      <c r="F8" s="125">
        <v>199903.03999999992</v>
      </c>
      <c r="G8" s="125">
        <v>619.73</v>
      </c>
      <c r="H8" s="125">
        <v>383.38999999999993</v>
      </c>
      <c r="I8" s="125">
        <v>14440.76</v>
      </c>
      <c r="J8" s="125">
        <v>35350.360000000015</v>
      </c>
      <c r="K8" s="195">
        <v>9358588.8899999596</v>
      </c>
      <c r="L8" s="195">
        <v>1111518.1800000011</v>
      </c>
      <c r="M8" s="125">
        <v>202609.29</v>
      </c>
      <c r="N8" s="125">
        <v>458.93</v>
      </c>
      <c r="O8" s="125">
        <v>131666.1</v>
      </c>
      <c r="P8" s="125">
        <v>235850.22000000009</v>
      </c>
      <c r="Q8" s="125">
        <v>32302.384999999998</v>
      </c>
      <c r="R8" s="125">
        <v>17718.829999999998</v>
      </c>
      <c r="S8" s="125">
        <v>402.33000000000004</v>
      </c>
      <c r="T8" s="125">
        <v>226.81</v>
      </c>
      <c r="U8" s="125">
        <v>24185.61</v>
      </c>
      <c r="V8" s="125">
        <f t="shared" ref="V8" si="0">SUM(V9)</f>
        <v>0</v>
      </c>
      <c r="W8" s="126">
        <f>SUM(D8:V8)</f>
        <v>11700267.214999961</v>
      </c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</row>
    <row r="9" spans="1:35" ht="16.95" customHeight="1" x14ac:dyDescent="0.3">
      <c r="A9" s="93"/>
      <c r="C9" s="100" t="s">
        <v>104</v>
      </c>
      <c r="D9" s="101">
        <v>157532.41000000012</v>
      </c>
      <c r="E9" s="101">
        <v>176509.94999999992</v>
      </c>
      <c r="F9" s="101">
        <v>199903.03999999992</v>
      </c>
      <c r="G9" s="101">
        <v>619.73</v>
      </c>
      <c r="H9" s="101">
        <v>383.38999999999993</v>
      </c>
      <c r="I9" s="101">
        <v>14440.76</v>
      </c>
      <c r="J9" s="101">
        <v>35350.360000000015</v>
      </c>
      <c r="K9" s="102">
        <v>9358588.8899999596</v>
      </c>
      <c r="L9" s="102">
        <v>1111518.1800000011</v>
      </c>
      <c r="M9" s="101">
        <v>202609.29</v>
      </c>
      <c r="N9" s="101">
        <v>458.93</v>
      </c>
      <c r="O9" s="101">
        <v>131666.1</v>
      </c>
      <c r="P9" s="101">
        <v>235850.22000000009</v>
      </c>
      <c r="Q9" s="101">
        <v>32302.384999999998</v>
      </c>
      <c r="R9" s="101">
        <v>17718.829999999998</v>
      </c>
      <c r="S9" s="101">
        <v>402.33000000000004</v>
      </c>
      <c r="T9" s="101">
        <v>226.81</v>
      </c>
      <c r="U9" s="101">
        <v>24185.61</v>
      </c>
      <c r="V9" s="101">
        <v>0</v>
      </c>
      <c r="W9" s="103">
        <f>SUM(D9:V9)</f>
        <v>11700267.214999961</v>
      </c>
      <c r="Y9" s="98"/>
      <c r="Z9" s="98"/>
    </row>
    <row r="10" spans="1:35" s="99" customFormat="1" ht="27" customHeight="1" x14ac:dyDescent="0.25">
      <c r="A10" s="257" t="s">
        <v>105</v>
      </c>
      <c r="B10" s="258"/>
      <c r="C10" s="259"/>
      <c r="D10" s="95">
        <v>1304573.94</v>
      </c>
      <c r="E10" s="95">
        <v>1582762.3800000001</v>
      </c>
      <c r="F10" s="95">
        <v>506123.22000000009</v>
      </c>
      <c r="G10" s="95">
        <v>1191.5099999999998</v>
      </c>
      <c r="H10" s="95">
        <v>167.22</v>
      </c>
      <c r="I10" s="95">
        <v>22779.25</v>
      </c>
      <c r="J10" s="95">
        <v>435251.14000000042</v>
      </c>
      <c r="K10" s="96">
        <v>36037993.319999993</v>
      </c>
      <c r="L10" s="96">
        <v>4007649.7799999993</v>
      </c>
      <c r="M10" s="95">
        <v>912910.17999999993</v>
      </c>
      <c r="N10" s="95">
        <v>586.84</v>
      </c>
      <c r="O10" s="95">
        <v>624390.97</v>
      </c>
      <c r="P10" s="95">
        <v>2942567.17</v>
      </c>
      <c r="Q10" s="95">
        <v>470250.70999999996</v>
      </c>
      <c r="R10" s="95">
        <v>182335.01</v>
      </c>
      <c r="S10" s="95">
        <v>26921.65</v>
      </c>
      <c r="T10" s="95">
        <v>2480.04</v>
      </c>
      <c r="U10" s="95">
        <v>36279.42</v>
      </c>
      <c r="V10" s="95">
        <f t="shared" ref="V10:W10" si="1">SUM(V11,V16,V20,V25,V33)</f>
        <v>0</v>
      </c>
      <c r="W10" s="97">
        <f t="shared" si="1"/>
        <v>49097213.749999985</v>
      </c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</row>
    <row r="11" spans="1:35" ht="16.95" customHeight="1" x14ac:dyDescent="0.3">
      <c r="A11" s="93"/>
      <c r="B11" s="104" t="s">
        <v>106</v>
      </c>
      <c r="C11" s="105"/>
      <c r="D11" s="95">
        <v>357010.83000000013</v>
      </c>
      <c r="E11" s="95">
        <v>419891.08000000007</v>
      </c>
      <c r="F11" s="95">
        <v>146577.5500000001</v>
      </c>
      <c r="G11" s="95">
        <v>253</v>
      </c>
      <c r="H11" s="95">
        <v>46.56</v>
      </c>
      <c r="I11" s="95">
        <v>5430.4400000000005</v>
      </c>
      <c r="J11" s="95">
        <v>114809.52000000011</v>
      </c>
      <c r="K11" s="96">
        <v>9768348.9099999815</v>
      </c>
      <c r="L11" s="96">
        <v>1180550.3999999999</v>
      </c>
      <c r="M11" s="95">
        <v>266167.69</v>
      </c>
      <c r="N11" s="95">
        <v>1</v>
      </c>
      <c r="O11" s="95">
        <v>200549.22000000003</v>
      </c>
      <c r="P11" s="95">
        <v>638605.73000000021</v>
      </c>
      <c r="Q11" s="95">
        <v>116564.26500000001</v>
      </c>
      <c r="R11" s="95">
        <v>50320.590000000004</v>
      </c>
      <c r="S11" s="95">
        <v>6413.9</v>
      </c>
      <c r="T11" s="95">
        <v>639.09999999999991</v>
      </c>
      <c r="U11" s="95">
        <v>7301.06</v>
      </c>
      <c r="V11" s="95">
        <f t="shared" ref="V11:W11" si="2">SUM(V12:V14)</f>
        <v>0</v>
      </c>
      <c r="W11" s="97">
        <f t="shared" si="2"/>
        <v>13279480.84499998</v>
      </c>
      <c r="Y11" s="98"/>
      <c r="Z11" s="98"/>
    </row>
    <row r="12" spans="1:35" ht="16.95" customHeight="1" x14ac:dyDescent="0.3">
      <c r="A12" s="109"/>
      <c r="B12" s="110"/>
      <c r="C12" s="105" t="s">
        <v>106</v>
      </c>
      <c r="D12" s="129">
        <v>177925.4200000001</v>
      </c>
      <c r="E12" s="129">
        <v>195897.87999999998</v>
      </c>
      <c r="F12" s="129">
        <v>79552.400000000096</v>
      </c>
      <c r="G12" s="129">
        <v>95</v>
      </c>
      <c r="H12" s="129">
        <v>23.44</v>
      </c>
      <c r="I12" s="129">
        <v>2717.49</v>
      </c>
      <c r="J12" s="129">
        <v>56250.53</v>
      </c>
      <c r="K12" s="184">
        <v>5352578.9599999804</v>
      </c>
      <c r="L12" s="184">
        <v>703653.41999999993</v>
      </c>
      <c r="M12" s="129">
        <v>146252.79999999999</v>
      </c>
      <c r="N12" s="129">
        <v>0</v>
      </c>
      <c r="O12" s="129">
        <v>111746.5</v>
      </c>
      <c r="P12" s="129">
        <v>341914.38000000012</v>
      </c>
      <c r="Q12" s="129">
        <v>41809.095000000001</v>
      </c>
      <c r="R12" s="129">
        <v>27912.01</v>
      </c>
      <c r="S12" s="129">
        <v>3266.63</v>
      </c>
      <c r="T12" s="129">
        <v>376.07</v>
      </c>
      <c r="U12" s="129">
        <v>5786.84</v>
      </c>
      <c r="V12" s="129">
        <v>0</v>
      </c>
      <c r="W12" s="180">
        <f t="shared" ref="W12:W14" si="3">SUM(D12:V12)</f>
        <v>7247758.8649999797</v>
      </c>
      <c r="Y12" s="98"/>
      <c r="Z12" s="98"/>
    </row>
    <row r="13" spans="1:35" ht="16.95" customHeight="1" x14ac:dyDescent="0.3">
      <c r="A13" s="109"/>
      <c r="B13" s="110"/>
      <c r="C13" s="105" t="s">
        <v>107</v>
      </c>
      <c r="D13" s="129">
        <v>74449.98</v>
      </c>
      <c r="E13" s="129">
        <v>89765.25</v>
      </c>
      <c r="F13" s="129">
        <v>29859.489999999998</v>
      </c>
      <c r="G13" s="129">
        <v>118.5</v>
      </c>
      <c r="H13" s="129">
        <v>9.4400000000000013</v>
      </c>
      <c r="I13" s="129">
        <v>845.79</v>
      </c>
      <c r="J13" s="129">
        <v>23144.820000000062</v>
      </c>
      <c r="K13" s="184">
        <v>1947216.3499999989</v>
      </c>
      <c r="L13" s="184">
        <v>210954.31</v>
      </c>
      <c r="M13" s="129">
        <v>57450.19</v>
      </c>
      <c r="N13" s="129">
        <v>0</v>
      </c>
      <c r="O13" s="129">
        <v>36330.130000000005</v>
      </c>
      <c r="P13" s="129">
        <v>104034.3</v>
      </c>
      <c r="Q13" s="129">
        <v>22976.584999999999</v>
      </c>
      <c r="R13" s="129">
        <v>8272.4600000000009</v>
      </c>
      <c r="S13" s="129">
        <v>1594.6499999999999</v>
      </c>
      <c r="T13" s="129">
        <v>85.88</v>
      </c>
      <c r="U13" s="129">
        <v>282.65000000000003</v>
      </c>
      <c r="V13" s="129">
        <v>0</v>
      </c>
      <c r="W13" s="180">
        <f t="shared" si="3"/>
        <v>2607390.7749999985</v>
      </c>
      <c r="Y13" s="98"/>
      <c r="Z13" s="98"/>
    </row>
    <row r="14" spans="1:35" ht="16.95" customHeight="1" x14ac:dyDescent="0.3">
      <c r="A14" s="109"/>
      <c r="B14" s="110"/>
      <c r="C14" s="105" t="s">
        <v>108</v>
      </c>
      <c r="D14" s="129">
        <v>104635.43</v>
      </c>
      <c r="E14" s="129">
        <v>134227.95000000001</v>
      </c>
      <c r="F14" s="129">
        <v>37165.659999999996</v>
      </c>
      <c r="G14" s="129">
        <v>39.5</v>
      </c>
      <c r="H14" s="129">
        <v>13.68</v>
      </c>
      <c r="I14" s="129">
        <v>1867.1600000000003</v>
      </c>
      <c r="J14" s="129">
        <v>35414.170000000049</v>
      </c>
      <c r="K14" s="184">
        <v>2468553.600000002</v>
      </c>
      <c r="L14" s="184">
        <v>265942.66999999981</v>
      </c>
      <c r="M14" s="129">
        <v>62464.7</v>
      </c>
      <c r="N14" s="129">
        <v>1</v>
      </c>
      <c r="O14" s="129">
        <v>52472.59</v>
      </c>
      <c r="P14" s="129">
        <v>192657.05</v>
      </c>
      <c r="Q14" s="129">
        <v>51778.584999999999</v>
      </c>
      <c r="R14" s="129">
        <v>14136.12</v>
      </c>
      <c r="S14" s="129">
        <v>1552.62</v>
      </c>
      <c r="T14" s="129">
        <v>177.15</v>
      </c>
      <c r="U14" s="129">
        <v>1231.5700000000002</v>
      </c>
      <c r="V14" s="129">
        <v>0</v>
      </c>
      <c r="W14" s="180">
        <f t="shared" si="3"/>
        <v>3424331.2050000015</v>
      </c>
      <c r="Y14" s="98"/>
      <c r="Z14" s="98"/>
    </row>
    <row r="15" spans="1:35" ht="5.25" customHeight="1" x14ac:dyDescent="0.3">
      <c r="A15" s="109"/>
      <c r="B15" s="110"/>
      <c r="C15" s="105"/>
      <c r="D15" s="95"/>
      <c r="E15" s="95"/>
      <c r="F15" s="95"/>
      <c r="G15" s="95"/>
      <c r="H15" s="95"/>
      <c r="I15" s="95"/>
      <c r="J15" s="95"/>
      <c r="K15" s="96"/>
      <c r="L15" s="96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7"/>
      <c r="Y15" s="98"/>
      <c r="Z15" s="98"/>
    </row>
    <row r="16" spans="1:35" ht="16.95" customHeight="1" x14ac:dyDescent="0.3">
      <c r="A16" s="109"/>
      <c r="B16" s="111" t="s">
        <v>109</v>
      </c>
      <c r="C16" s="105"/>
      <c r="D16" s="130">
        <v>188521.43</v>
      </c>
      <c r="E16" s="130">
        <v>214217.48</v>
      </c>
      <c r="F16" s="130">
        <v>69004.5</v>
      </c>
      <c r="G16" s="130">
        <v>66.58</v>
      </c>
      <c r="H16" s="130">
        <v>35.5</v>
      </c>
      <c r="I16" s="130">
        <v>3790.49</v>
      </c>
      <c r="J16" s="130">
        <v>53782.660000000062</v>
      </c>
      <c r="K16" s="185">
        <v>6384012.96</v>
      </c>
      <c r="L16" s="185">
        <v>661643.61</v>
      </c>
      <c r="M16" s="130">
        <v>171318.35</v>
      </c>
      <c r="N16" s="130">
        <v>457.5</v>
      </c>
      <c r="O16" s="130">
        <v>86107.81</v>
      </c>
      <c r="P16" s="130">
        <v>292371.5799999999</v>
      </c>
      <c r="Q16" s="130">
        <v>39818.57</v>
      </c>
      <c r="R16" s="130">
        <v>31655.909999999996</v>
      </c>
      <c r="S16" s="130">
        <v>2159.8000000000002</v>
      </c>
      <c r="T16" s="130">
        <v>247.20999999999998</v>
      </c>
      <c r="U16" s="130">
        <v>1995.79</v>
      </c>
      <c r="V16" s="130">
        <f t="shared" ref="V16:W16" si="4">SUM(V17:V18)</f>
        <v>0</v>
      </c>
      <c r="W16" s="181">
        <f t="shared" si="4"/>
        <v>8201207.7299999986</v>
      </c>
      <c r="Y16" s="98"/>
      <c r="Z16" s="98"/>
    </row>
    <row r="17" spans="1:26" ht="16.95" customHeight="1" x14ac:dyDescent="0.3">
      <c r="A17" s="109"/>
      <c r="B17" s="110"/>
      <c r="C17" s="105" t="s">
        <v>110</v>
      </c>
      <c r="D17" s="129">
        <v>127459.48</v>
      </c>
      <c r="E17" s="129">
        <v>139832.44</v>
      </c>
      <c r="F17" s="129">
        <v>46251.37</v>
      </c>
      <c r="G17" s="129">
        <v>19.25</v>
      </c>
      <c r="H17" s="129">
        <v>35.5</v>
      </c>
      <c r="I17" s="129">
        <v>1177.1799999999998</v>
      </c>
      <c r="J17" s="129">
        <v>32155.710000000028</v>
      </c>
      <c r="K17" s="184">
        <v>4047661.2199999997</v>
      </c>
      <c r="L17" s="184">
        <v>391896.38</v>
      </c>
      <c r="M17" s="129">
        <v>126814.49000000002</v>
      </c>
      <c r="N17" s="129">
        <v>196</v>
      </c>
      <c r="O17" s="129">
        <v>61079.519999999997</v>
      </c>
      <c r="P17" s="129">
        <v>194864.4199999999</v>
      </c>
      <c r="Q17" s="129">
        <v>23333.704999999998</v>
      </c>
      <c r="R17" s="129">
        <v>18066.82</v>
      </c>
      <c r="S17" s="129">
        <v>1233.9299999999998</v>
      </c>
      <c r="T17" s="129">
        <v>104.99999999999999</v>
      </c>
      <c r="U17" s="129">
        <v>779.50000000000011</v>
      </c>
      <c r="V17" s="129">
        <v>0</v>
      </c>
      <c r="W17" s="180">
        <f t="shared" ref="W17:W18" si="5">SUM(D17:V17)</f>
        <v>5212961.9149999991</v>
      </c>
      <c r="Y17" s="98"/>
      <c r="Z17" s="98"/>
    </row>
    <row r="18" spans="1:26" ht="16.95" customHeight="1" x14ac:dyDescent="0.3">
      <c r="A18" s="109"/>
      <c r="B18" s="110"/>
      <c r="C18" s="105" t="s">
        <v>111</v>
      </c>
      <c r="D18" s="129">
        <v>61061.95</v>
      </c>
      <c r="E18" s="129">
        <v>74385.040000000008</v>
      </c>
      <c r="F18" s="129">
        <v>22753.13</v>
      </c>
      <c r="G18" s="129">
        <v>47.33</v>
      </c>
      <c r="H18" s="129">
        <v>0</v>
      </c>
      <c r="I18" s="129">
        <v>2613.31</v>
      </c>
      <c r="J18" s="129">
        <v>21626.95000000003</v>
      </c>
      <c r="K18" s="184">
        <v>2336351.7399999998</v>
      </c>
      <c r="L18" s="184">
        <v>269747.23</v>
      </c>
      <c r="M18" s="129">
        <v>44503.86</v>
      </c>
      <c r="N18" s="129">
        <v>261.5</v>
      </c>
      <c r="O18" s="129">
        <v>25028.29</v>
      </c>
      <c r="P18" s="129">
        <v>97507.16</v>
      </c>
      <c r="Q18" s="129">
        <v>16484.864999999998</v>
      </c>
      <c r="R18" s="129">
        <v>13589.09</v>
      </c>
      <c r="S18" s="129">
        <v>925.87</v>
      </c>
      <c r="T18" s="129">
        <v>142.21</v>
      </c>
      <c r="U18" s="129">
        <v>1216.29</v>
      </c>
      <c r="V18" s="129">
        <v>0</v>
      </c>
      <c r="W18" s="180">
        <f t="shared" si="5"/>
        <v>2988245.8149999999</v>
      </c>
      <c r="Y18" s="98"/>
      <c r="Z18" s="98"/>
    </row>
    <row r="19" spans="1:26" ht="5.25" customHeight="1" x14ac:dyDescent="0.3">
      <c r="A19" s="109"/>
      <c r="B19" s="110"/>
      <c r="C19" s="105"/>
      <c r="D19" s="95"/>
      <c r="E19" s="95"/>
      <c r="F19" s="95"/>
      <c r="G19" s="95"/>
      <c r="H19" s="95"/>
      <c r="I19" s="95"/>
      <c r="J19" s="95"/>
      <c r="K19" s="96"/>
      <c r="L19" s="96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7"/>
      <c r="Y19" s="98"/>
      <c r="Z19" s="98"/>
    </row>
    <row r="20" spans="1:26" ht="16.95" customHeight="1" x14ac:dyDescent="0.3">
      <c r="A20" s="93"/>
      <c r="B20" s="104" t="s">
        <v>112</v>
      </c>
      <c r="C20" s="105"/>
      <c r="D20" s="130">
        <v>182869.23000000004</v>
      </c>
      <c r="E20" s="130">
        <v>238728.41999999995</v>
      </c>
      <c r="F20" s="130">
        <v>74035.19</v>
      </c>
      <c r="G20" s="130">
        <v>132.6</v>
      </c>
      <c r="H20" s="130">
        <v>0</v>
      </c>
      <c r="I20" s="130">
        <v>2960.72</v>
      </c>
      <c r="J20" s="130">
        <v>62301.350000000093</v>
      </c>
      <c r="K20" s="185">
        <v>5287933.59</v>
      </c>
      <c r="L20" s="185">
        <v>452935.32999999996</v>
      </c>
      <c r="M20" s="130">
        <v>108611.10999999999</v>
      </c>
      <c r="N20" s="130">
        <v>24.5</v>
      </c>
      <c r="O20" s="130">
        <v>86215.1</v>
      </c>
      <c r="P20" s="130">
        <v>402258.89999999991</v>
      </c>
      <c r="Q20" s="130">
        <v>84828.249999999985</v>
      </c>
      <c r="R20" s="130">
        <v>20014.82</v>
      </c>
      <c r="S20" s="130">
        <v>4867.6400000000003</v>
      </c>
      <c r="T20" s="130">
        <v>631.76</v>
      </c>
      <c r="U20" s="130">
        <v>2073.7999999999997</v>
      </c>
      <c r="V20" s="130">
        <f t="shared" ref="V20:W20" si="6">SUM(V21:V23)</f>
        <v>0</v>
      </c>
      <c r="W20" s="181">
        <f t="shared" si="6"/>
        <v>7011422.3099999996</v>
      </c>
      <c r="Y20" s="98"/>
      <c r="Z20" s="98"/>
    </row>
    <row r="21" spans="1:26" ht="16.95" customHeight="1" x14ac:dyDescent="0.3">
      <c r="A21" s="109"/>
      <c r="B21" s="110"/>
      <c r="C21" s="105" t="s">
        <v>113</v>
      </c>
      <c r="D21" s="129">
        <v>100165.15000000001</v>
      </c>
      <c r="E21" s="129">
        <v>128688.01999999999</v>
      </c>
      <c r="F21" s="129">
        <v>43845.44000000001</v>
      </c>
      <c r="G21" s="129">
        <v>106.5</v>
      </c>
      <c r="H21" s="129">
        <v>0</v>
      </c>
      <c r="I21" s="129">
        <v>1685.95</v>
      </c>
      <c r="J21" s="129">
        <v>34571.65000000006</v>
      </c>
      <c r="K21" s="184">
        <v>3178007.810000001</v>
      </c>
      <c r="L21" s="184">
        <v>271117.09999999992</v>
      </c>
      <c r="M21" s="129">
        <v>59369.090000000004</v>
      </c>
      <c r="N21" s="129">
        <v>23.5</v>
      </c>
      <c r="O21" s="129">
        <v>45589.53</v>
      </c>
      <c r="P21" s="129">
        <v>202718.56999999989</v>
      </c>
      <c r="Q21" s="129">
        <v>38884.754999999997</v>
      </c>
      <c r="R21" s="129">
        <v>12836.66</v>
      </c>
      <c r="S21" s="129">
        <v>2978.62</v>
      </c>
      <c r="T21" s="129">
        <v>340.45</v>
      </c>
      <c r="U21" s="129">
        <v>1969.87</v>
      </c>
      <c r="V21" s="129">
        <v>0</v>
      </c>
      <c r="W21" s="180">
        <f t="shared" ref="W21:W23" si="7">SUM(D21:V21)</f>
        <v>4122898.665000001</v>
      </c>
      <c r="Y21" s="98"/>
      <c r="Z21" s="98"/>
    </row>
    <row r="22" spans="1:26" ht="16.95" customHeight="1" x14ac:dyDescent="0.3">
      <c r="A22" s="109"/>
      <c r="B22" s="110"/>
      <c r="C22" s="105" t="s">
        <v>114</v>
      </c>
      <c r="D22" s="129">
        <v>55039.770000000004</v>
      </c>
      <c r="E22" s="129">
        <v>73017.600000000006</v>
      </c>
      <c r="F22" s="129">
        <v>21426.6</v>
      </c>
      <c r="G22" s="129">
        <v>25.27</v>
      </c>
      <c r="H22" s="129">
        <v>0</v>
      </c>
      <c r="I22" s="129">
        <v>832.98</v>
      </c>
      <c r="J22" s="129">
        <v>18716.68000000004</v>
      </c>
      <c r="K22" s="184">
        <v>1323703.399999999</v>
      </c>
      <c r="L22" s="184">
        <v>113330.73</v>
      </c>
      <c r="M22" s="129">
        <v>33706.919999999991</v>
      </c>
      <c r="N22" s="129">
        <v>1</v>
      </c>
      <c r="O22" s="129">
        <v>26954.769999999997</v>
      </c>
      <c r="P22" s="129">
        <v>149815.20000000001</v>
      </c>
      <c r="Q22" s="129">
        <v>27356.145</v>
      </c>
      <c r="R22" s="129">
        <v>5007.1400000000003</v>
      </c>
      <c r="S22" s="129">
        <v>1441.6100000000001</v>
      </c>
      <c r="T22" s="129">
        <v>227.07</v>
      </c>
      <c r="U22" s="129">
        <v>14.42</v>
      </c>
      <c r="V22" s="129">
        <v>0</v>
      </c>
      <c r="W22" s="180">
        <f t="shared" si="7"/>
        <v>1850617.304999999</v>
      </c>
      <c r="Y22" s="98"/>
      <c r="Z22" s="98"/>
    </row>
    <row r="23" spans="1:26" ht="16.95" customHeight="1" x14ac:dyDescent="0.3">
      <c r="A23" s="109"/>
      <c r="B23" s="110"/>
      <c r="C23" s="105" t="s">
        <v>115</v>
      </c>
      <c r="D23" s="129">
        <v>27664.309999999998</v>
      </c>
      <c r="E23" s="129">
        <v>37022.799999999996</v>
      </c>
      <c r="F23" s="129">
        <v>8763.15</v>
      </c>
      <c r="G23" s="129">
        <v>0.83</v>
      </c>
      <c r="H23" s="129">
        <v>0</v>
      </c>
      <c r="I23" s="129">
        <v>441.79</v>
      </c>
      <c r="J23" s="129">
        <v>9013.02</v>
      </c>
      <c r="K23" s="184">
        <v>786222.38</v>
      </c>
      <c r="L23" s="184">
        <v>68487.5</v>
      </c>
      <c r="M23" s="129">
        <v>15535.099999999999</v>
      </c>
      <c r="N23" s="129">
        <v>0</v>
      </c>
      <c r="O23" s="129">
        <v>13670.800000000001</v>
      </c>
      <c r="P23" s="129">
        <v>49725.130000000005</v>
      </c>
      <c r="Q23" s="129">
        <v>18587.349999999999</v>
      </c>
      <c r="R23" s="129">
        <v>2171.02</v>
      </c>
      <c r="S23" s="129">
        <v>447.41</v>
      </c>
      <c r="T23" s="129">
        <v>64.239999999999995</v>
      </c>
      <c r="U23" s="129">
        <v>89.51</v>
      </c>
      <c r="V23" s="129">
        <v>0</v>
      </c>
      <c r="W23" s="180">
        <f t="shared" si="7"/>
        <v>1037906.3400000001</v>
      </c>
      <c r="Y23" s="98"/>
      <c r="Z23" s="98"/>
    </row>
    <row r="24" spans="1:26" ht="5.25" customHeight="1" x14ac:dyDescent="0.3">
      <c r="A24" s="109"/>
      <c r="B24" s="110"/>
      <c r="C24" s="105"/>
      <c r="D24" s="95"/>
      <c r="E24" s="95"/>
      <c r="F24" s="95"/>
      <c r="G24" s="95"/>
      <c r="H24" s="95"/>
      <c r="I24" s="95"/>
      <c r="J24" s="95"/>
      <c r="K24" s="96"/>
      <c r="L24" s="96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7"/>
      <c r="Y24" s="98"/>
      <c r="Z24" s="98"/>
    </row>
    <row r="25" spans="1:26" ht="16.95" customHeight="1" x14ac:dyDescent="0.3">
      <c r="A25" s="93"/>
      <c r="B25" s="104" t="s">
        <v>116</v>
      </c>
      <c r="C25" s="105"/>
      <c r="D25" s="130">
        <v>315834.05999999988</v>
      </c>
      <c r="E25" s="130">
        <v>381819.07000000007</v>
      </c>
      <c r="F25" s="130">
        <v>127162.62</v>
      </c>
      <c r="G25" s="130">
        <v>158.65</v>
      </c>
      <c r="H25" s="130">
        <v>43.79</v>
      </c>
      <c r="I25" s="130">
        <v>4696.21</v>
      </c>
      <c r="J25" s="130">
        <v>115261.45000000003</v>
      </c>
      <c r="K25" s="185">
        <v>8338574.0900000036</v>
      </c>
      <c r="L25" s="185">
        <v>917579.8600000001</v>
      </c>
      <c r="M25" s="130">
        <v>196838.81</v>
      </c>
      <c r="N25" s="130">
        <v>98.84</v>
      </c>
      <c r="O25" s="130">
        <v>141491.15000000002</v>
      </c>
      <c r="P25" s="130">
        <v>604604.24999999988</v>
      </c>
      <c r="Q25" s="130">
        <v>126691.67000000001</v>
      </c>
      <c r="R25" s="130">
        <v>43592.069999999992</v>
      </c>
      <c r="S25" s="130">
        <v>8263.369999999999</v>
      </c>
      <c r="T25" s="130">
        <v>549.48</v>
      </c>
      <c r="U25" s="130">
        <v>22619.129999999997</v>
      </c>
      <c r="V25" s="130">
        <f t="shared" ref="V25:W25" si="8">SUM(V26:V31)</f>
        <v>0</v>
      </c>
      <c r="W25" s="181">
        <f t="shared" si="8"/>
        <v>11345878.570000004</v>
      </c>
      <c r="Y25" s="98"/>
      <c r="Z25" s="98"/>
    </row>
    <row r="26" spans="1:26" ht="16.95" customHeight="1" x14ac:dyDescent="0.3">
      <c r="A26" s="109"/>
      <c r="B26" s="110"/>
      <c r="C26" s="105" t="s">
        <v>117</v>
      </c>
      <c r="D26" s="129">
        <v>43283.76999999999</v>
      </c>
      <c r="E26" s="129">
        <v>48656.95</v>
      </c>
      <c r="F26" s="129">
        <v>15839.98</v>
      </c>
      <c r="G26" s="129">
        <v>25.25</v>
      </c>
      <c r="H26" s="129">
        <v>10</v>
      </c>
      <c r="I26" s="129">
        <v>910.2</v>
      </c>
      <c r="J26" s="129">
        <v>15774.47000000001</v>
      </c>
      <c r="K26" s="184">
        <v>1350715.7100000018</v>
      </c>
      <c r="L26" s="184">
        <v>124389.30000000002</v>
      </c>
      <c r="M26" s="129">
        <v>27666.03</v>
      </c>
      <c r="N26" s="129">
        <v>95.5</v>
      </c>
      <c r="O26" s="129">
        <v>15108.3</v>
      </c>
      <c r="P26" s="129">
        <v>76217.989999999991</v>
      </c>
      <c r="Q26" s="129">
        <v>12540.81</v>
      </c>
      <c r="R26" s="129">
        <v>5360.03</v>
      </c>
      <c r="S26" s="129">
        <v>913.06</v>
      </c>
      <c r="T26" s="129">
        <v>79.69</v>
      </c>
      <c r="U26" s="129">
        <v>228.27</v>
      </c>
      <c r="V26" s="129">
        <v>0</v>
      </c>
      <c r="W26" s="180">
        <f t="shared" ref="W26:W31" si="9">SUM(D26:V26)</f>
        <v>1737815.3100000022</v>
      </c>
      <c r="Y26" s="98"/>
      <c r="Z26" s="98"/>
    </row>
    <row r="27" spans="1:26" ht="16.95" customHeight="1" x14ac:dyDescent="0.3">
      <c r="A27" s="109"/>
      <c r="B27" s="110"/>
      <c r="C27" s="105" t="s">
        <v>118</v>
      </c>
      <c r="D27" s="129">
        <v>33066.959999999999</v>
      </c>
      <c r="E27" s="129">
        <v>41191.58</v>
      </c>
      <c r="F27" s="129">
        <v>10741.86000000001</v>
      </c>
      <c r="G27" s="129">
        <v>3.25</v>
      </c>
      <c r="H27" s="129">
        <v>0</v>
      </c>
      <c r="I27" s="129">
        <v>383.28999999999996</v>
      </c>
      <c r="J27" s="129">
        <v>9943.02</v>
      </c>
      <c r="K27" s="184">
        <v>763243.86</v>
      </c>
      <c r="L27" s="184">
        <v>81415.28</v>
      </c>
      <c r="M27" s="129">
        <v>21692.97</v>
      </c>
      <c r="N27" s="129">
        <v>0</v>
      </c>
      <c r="O27" s="129">
        <v>13579.45</v>
      </c>
      <c r="P27" s="129">
        <v>62410.2</v>
      </c>
      <c r="Q27" s="129">
        <v>19812.95</v>
      </c>
      <c r="R27" s="129">
        <v>3791.1000000000004</v>
      </c>
      <c r="S27" s="129">
        <v>507.66999999999996</v>
      </c>
      <c r="T27" s="129">
        <v>50.31</v>
      </c>
      <c r="U27" s="129">
        <v>374.71</v>
      </c>
      <c r="V27" s="129">
        <v>0</v>
      </c>
      <c r="W27" s="180">
        <f t="shared" si="9"/>
        <v>1062208.46</v>
      </c>
      <c r="Y27" s="98"/>
      <c r="Z27" s="98"/>
    </row>
    <row r="28" spans="1:26" ht="16.95" customHeight="1" x14ac:dyDescent="0.3">
      <c r="A28" s="109"/>
      <c r="B28" s="110"/>
      <c r="C28" s="105" t="s">
        <v>119</v>
      </c>
      <c r="D28" s="129">
        <v>15531.609999999999</v>
      </c>
      <c r="E28" s="129">
        <v>19538.509999999998</v>
      </c>
      <c r="F28" s="129">
        <v>6235.4500000000007</v>
      </c>
      <c r="G28" s="129">
        <v>0</v>
      </c>
      <c r="H28" s="129">
        <v>5.8599999999999994</v>
      </c>
      <c r="I28" s="129">
        <v>496.39</v>
      </c>
      <c r="J28" s="129">
        <v>5947.53</v>
      </c>
      <c r="K28" s="184">
        <v>369845.48000000021</v>
      </c>
      <c r="L28" s="184">
        <v>44698.09</v>
      </c>
      <c r="M28" s="129">
        <v>6979.93</v>
      </c>
      <c r="N28" s="129">
        <v>1.67</v>
      </c>
      <c r="O28" s="129">
        <v>4555.8599999999997</v>
      </c>
      <c r="P28" s="129">
        <v>24530.289999999997</v>
      </c>
      <c r="Q28" s="129">
        <v>4525.25</v>
      </c>
      <c r="R28" s="129">
        <v>2044.0900000000001</v>
      </c>
      <c r="S28" s="129">
        <v>191.57</v>
      </c>
      <c r="T28" s="129">
        <v>21.700000000000003</v>
      </c>
      <c r="U28" s="129">
        <v>98.960000000000008</v>
      </c>
      <c r="V28" s="129">
        <v>0</v>
      </c>
      <c r="W28" s="180">
        <f t="shared" si="9"/>
        <v>505248.24000000017</v>
      </c>
      <c r="Y28" s="98"/>
      <c r="Z28" s="98"/>
    </row>
    <row r="29" spans="1:26" ht="16.95" customHeight="1" x14ac:dyDescent="0.3">
      <c r="A29" s="109"/>
      <c r="B29" s="110"/>
      <c r="C29" s="105" t="s">
        <v>120</v>
      </c>
      <c r="D29" s="129">
        <v>146634.59999999989</v>
      </c>
      <c r="E29" s="129">
        <v>176564.74</v>
      </c>
      <c r="F29" s="129">
        <v>68340.489999999991</v>
      </c>
      <c r="G29" s="129">
        <v>119.64</v>
      </c>
      <c r="H29" s="129">
        <v>16.5</v>
      </c>
      <c r="I29" s="129">
        <v>2254.17</v>
      </c>
      <c r="J29" s="129">
        <v>56291.47</v>
      </c>
      <c r="K29" s="184">
        <v>3789467.6600000006</v>
      </c>
      <c r="L29" s="184">
        <v>450457.42000000004</v>
      </c>
      <c r="M29" s="129">
        <v>82725.67</v>
      </c>
      <c r="N29" s="129">
        <v>1.67</v>
      </c>
      <c r="O29" s="129">
        <v>77106.52</v>
      </c>
      <c r="P29" s="129">
        <v>251186.45999999993</v>
      </c>
      <c r="Q29" s="129">
        <v>45978.98</v>
      </c>
      <c r="R29" s="129">
        <v>22686.34</v>
      </c>
      <c r="S29" s="129">
        <v>4511.84</v>
      </c>
      <c r="T29" s="129">
        <v>276.06</v>
      </c>
      <c r="U29" s="129">
        <v>21197.71</v>
      </c>
      <c r="V29" s="129">
        <v>0</v>
      </c>
      <c r="W29" s="180">
        <f t="shared" si="9"/>
        <v>5195817.9399999995</v>
      </c>
      <c r="Y29" s="98"/>
      <c r="Z29" s="98"/>
    </row>
    <row r="30" spans="1:26" ht="16.95" customHeight="1" x14ac:dyDescent="0.3">
      <c r="A30" s="109"/>
      <c r="B30" s="110"/>
      <c r="C30" s="105" t="s">
        <v>121</v>
      </c>
      <c r="D30" s="129">
        <v>21298.17</v>
      </c>
      <c r="E30" s="129">
        <v>27372.35</v>
      </c>
      <c r="F30" s="129">
        <v>6190.95</v>
      </c>
      <c r="G30" s="129">
        <v>8.25</v>
      </c>
      <c r="H30" s="129">
        <v>0</v>
      </c>
      <c r="I30" s="129">
        <v>126.98</v>
      </c>
      <c r="J30" s="129">
        <v>8112.68</v>
      </c>
      <c r="K30" s="184">
        <v>571329.78</v>
      </c>
      <c r="L30" s="184">
        <v>57950.060000000005</v>
      </c>
      <c r="M30" s="129">
        <v>16677.330000000002</v>
      </c>
      <c r="N30" s="129">
        <v>0</v>
      </c>
      <c r="O30" s="129">
        <v>7721.5400000000009</v>
      </c>
      <c r="P30" s="129">
        <v>71772.28</v>
      </c>
      <c r="Q30" s="129">
        <v>9011.6949999999997</v>
      </c>
      <c r="R30" s="129">
        <v>2267.58</v>
      </c>
      <c r="S30" s="129">
        <v>765.29000000000008</v>
      </c>
      <c r="T30" s="129">
        <v>18</v>
      </c>
      <c r="U30" s="129">
        <v>143.88</v>
      </c>
      <c r="V30" s="129">
        <v>0</v>
      </c>
      <c r="W30" s="180">
        <f t="shared" si="9"/>
        <v>800766.81500000006</v>
      </c>
      <c r="Y30" s="98"/>
      <c r="Z30" s="98"/>
    </row>
    <row r="31" spans="1:26" ht="16.95" customHeight="1" x14ac:dyDescent="0.3">
      <c r="A31" s="109"/>
      <c r="B31" s="110"/>
      <c r="C31" s="105" t="s">
        <v>122</v>
      </c>
      <c r="D31" s="129">
        <v>56018.95</v>
      </c>
      <c r="E31" s="129">
        <v>68494.94</v>
      </c>
      <c r="F31" s="129">
        <v>19813.889999999992</v>
      </c>
      <c r="G31" s="129">
        <v>2.2599999999999998</v>
      </c>
      <c r="H31" s="129">
        <v>11.43</v>
      </c>
      <c r="I31" s="129">
        <v>525.18000000000006</v>
      </c>
      <c r="J31" s="129">
        <v>19192.280000000017</v>
      </c>
      <c r="K31" s="184">
        <v>1493971.600000001</v>
      </c>
      <c r="L31" s="184">
        <v>158669.71000000002</v>
      </c>
      <c r="M31" s="129">
        <v>41096.880000000005</v>
      </c>
      <c r="N31" s="129">
        <v>0</v>
      </c>
      <c r="O31" s="129">
        <v>23419.48</v>
      </c>
      <c r="P31" s="129">
        <v>118487.03</v>
      </c>
      <c r="Q31" s="129">
        <v>34821.985000000001</v>
      </c>
      <c r="R31" s="129">
        <v>7442.9299999999994</v>
      </c>
      <c r="S31" s="129">
        <v>1373.94</v>
      </c>
      <c r="T31" s="129">
        <v>103.72</v>
      </c>
      <c r="U31" s="129">
        <v>575.59999999999991</v>
      </c>
      <c r="V31" s="129">
        <v>0</v>
      </c>
      <c r="W31" s="180">
        <f t="shared" si="9"/>
        <v>2044021.8050000011</v>
      </c>
      <c r="Y31" s="98"/>
      <c r="Z31" s="98"/>
    </row>
    <row r="32" spans="1:26" ht="5.25" customHeight="1" x14ac:dyDescent="0.3">
      <c r="A32" s="109"/>
      <c r="B32" s="110"/>
      <c r="C32" s="105"/>
      <c r="D32" s="95"/>
      <c r="E32" s="95"/>
      <c r="F32" s="95"/>
      <c r="G32" s="95"/>
      <c r="H32" s="95"/>
      <c r="I32" s="95"/>
      <c r="J32" s="95"/>
      <c r="K32" s="96"/>
      <c r="L32" s="96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7"/>
      <c r="Y32" s="98"/>
      <c r="Z32" s="98"/>
    </row>
    <row r="33" spans="1:35" ht="16.95" customHeight="1" x14ac:dyDescent="0.3">
      <c r="A33" s="93"/>
      <c r="B33" s="104" t="s">
        <v>123</v>
      </c>
      <c r="C33" s="105"/>
      <c r="D33" s="130">
        <v>260338.39</v>
      </c>
      <c r="E33" s="130">
        <v>328106.33</v>
      </c>
      <c r="F33" s="130">
        <v>89343.359999999986</v>
      </c>
      <c r="G33" s="130">
        <v>580.68000000000006</v>
      </c>
      <c r="H33" s="130">
        <v>41.37</v>
      </c>
      <c r="I33" s="130">
        <v>5901.3900000000012</v>
      </c>
      <c r="J33" s="130">
        <v>89096.160000000105</v>
      </c>
      <c r="K33" s="185">
        <v>6259123.7700000014</v>
      </c>
      <c r="L33" s="185">
        <v>794940.57999999984</v>
      </c>
      <c r="M33" s="130">
        <v>169974.22</v>
      </c>
      <c r="N33" s="130">
        <v>5</v>
      </c>
      <c r="O33" s="130">
        <v>110027.68999999999</v>
      </c>
      <c r="P33" s="130">
        <v>1004726.7099999998</v>
      </c>
      <c r="Q33" s="130">
        <v>102347.95499999999</v>
      </c>
      <c r="R33" s="130">
        <v>36751.620000000003</v>
      </c>
      <c r="S33" s="130">
        <v>5216.9399999999987</v>
      </c>
      <c r="T33" s="130">
        <v>412.49</v>
      </c>
      <c r="U33" s="130">
        <v>2289.6400000000003</v>
      </c>
      <c r="V33" s="130">
        <f t="shared" ref="V33:W33" si="10">SUM(V34:V41)</f>
        <v>0</v>
      </c>
      <c r="W33" s="181">
        <f t="shared" si="10"/>
        <v>9259224.2950000018</v>
      </c>
      <c r="Y33" s="98"/>
      <c r="Z33" s="98"/>
    </row>
    <row r="34" spans="1:35" ht="16.95" customHeight="1" x14ac:dyDescent="0.3">
      <c r="A34" s="109"/>
      <c r="B34" s="110"/>
      <c r="C34" s="105" t="s">
        <v>124</v>
      </c>
      <c r="D34" s="129">
        <v>51144.599999999991</v>
      </c>
      <c r="E34" s="129">
        <v>60367.81</v>
      </c>
      <c r="F34" s="129">
        <v>24052.5</v>
      </c>
      <c r="G34" s="129">
        <v>43.25</v>
      </c>
      <c r="H34" s="129">
        <v>21.25</v>
      </c>
      <c r="I34" s="129">
        <v>1611</v>
      </c>
      <c r="J34" s="129">
        <v>17991.950000000023</v>
      </c>
      <c r="K34" s="184">
        <v>1394376.4800000021</v>
      </c>
      <c r="L34" s="184">
        <v>187604.75999999998</v>
      </c>
      <c r="M34" s="129">
        <v>33117.310000000005</v>
      </c>
      <c r="N34" s="129">
        <v>0</v>
      </c>
      <c r="O34" s="129">
        <v>21200.92</v>
      </c>
      <c r="P34" s="129">
        <v>166566.98999999987</v>
      </c>
      <c r="Q34" s="129">
        <v>14931.09</v>
      </c>
      <c r="R34" s="129">
        <v>7922.6</v>
      </c>
      <c r="S34" s="129">
        <v>418.76</v>
      </c>
      <c r="T34" s="129">
        <v>82.419999999999987</v>
      </c>
      <c r="U34" s="129">
        <v>1478.6999999999998</v>
      </c>
      <c r="V34" s="129">
        <v>0</v>
      </c>
      <c r="W34" s="180">
        <f t="shared" ref="W34:W41" si="11">SUM(D34:V34)</f>
        <v>1982932.3900000022</v>
      </c>
      <c r="Y34" s="98"/>
      <c r="Z34" s="98"/>
    </row>
    <row r="35" spans="1:35" ht="16.95" customHeight="1" x14ac:dyDescent="0.3">
      <c r="A35" s="109"/>
      <c r="B35" s="110"/>
      <c r="C35" s="105" t="s">
        <v>125</v>
      </c>
      <c r="D35" s="129">
        <v>8171.2699999999995</v>
      </c>
      <c r="E35" s="129">
        <v>11316.669999999998</v>
      </c>
      <c r="F35" s="129">
        <v>1709.9900000000002</v>
      </c>
      <c r="G35" s="129">
        <v>0</v>
      </c>
      <c r="H35" s="129">
        <v>0</v>
      </c>
      <c r="I35" s="129">
        <v>93.28</v>
      </c>
      <c r="J35" s="129">
        <v>2778.1</v>
      </c>
      <c r="K35" s="184">
        <v>203534.7999999999</v>
      </c>
      <c r="L35" s="184">
        <v>25854.68</v>
      </c>
      <c r="M35" s="129">
        <v>4779.08</v>
      </c>
      <c r="N35" s="129">
        <v>0</v>
      </c>
      <c r="O35" s="129">
        <v>3105.7300000000005</v>
      </c>
      <c r="P35" s="129">
        <v>17289.839999999997</v>
      </c>
      <c r="Q35" s="129">
        <v>6230.3449999999993</v>
      </c>
      <c r="R35" s="129">
        <v>1231.0899999999999</v>
      </c>
      <c r="S35" s="129">
        <v>109.50999999999999</v>
      </c>
      <c r="T35" s="129">
        <v>9.9600000000000009</v>
      </c>
      <c r="U35" s="129">
        <v>0</v>
      </c>
      <c r="V35" s="129">
        <v>0</v>
      </c>
      <c r="W35" s="180">
        <f t="shared" si="11"/>
        <v>286214.34499999991</v>
      </c>
      <c r="Y35" s="98"/>
      <c r="Z35" s="98"/>
    </row>
    <row r="36" spans="1:35" ht="16.95" customHeight="1" x14ac:dyDescent="0.3">
      <c r="A36" s="109"/>
      <c r="B36" s="110"/>
      <c r="C36" s="105" t="s">
        <v>126</v>
      </c>
      <c r="D36" s="129">
        <v>28673.46</v>
      </c>
      <c r="E36" s="129">
        <v>36693.82</v>
      </c>
      <c r="F36" s="129">
        <v>10156.98</v>
      </c>
      <c r="G36" s="129">
        <v>6</v>
      </c>
      <c r="H36" s="129">
        <v>18.979999999999997</v>
      </c>
      <c r="I36" s="129">
        <v>301</v>
      </c>
      <c r="J36" s="129">
        <v>8760.5</v>
      </c>
      <c r="K36" s="184">
        <v>580911.73</v>
      </c>
      <c r="L36" s="184">
        <v>79211.959999999992</v>
      </c>
      <c r="M36" s="129">
        <v>16748.329999999998</v>
      </c>
      <c r="N36" s="129">
        <v>0</v>
      </c>
      <c r="O36" s="129">
        <v>10864.99</v>
      </c>
      <c r="P36" s="129">
        <v>122550.97</v>
      </c>
      <c r="Q36" s="129">
        <v>8618.6549999999988</v>
      </c>
      <c r="R36" s="129">
        <v>3341.3300000000004</v>
      </c>
      <c r="S36" s="129">
        <v>1153</v>
      </c>
      <c r="T36" s="129">
        <v>36.599999999999994</v>
      </c>
      <c r="U36" s="129">
        <v>98.86999999999999</v>
      </c>
      <c r="V36" s="129">
        <v>0</v>
      </c>
      <c r="W36" s="180">
        <f t="shared" si="11"/>
        <v>908147.17499999981</v>
      </c>
      <c r="Y36" s="98"/>
      <c r="Z36" s="98"/>
    </row>
    <row r="37" spans="1:35" ht="16.95" customHeight="1" x14ac:dyDescent="0.3">
      <c r="A37" s="109"/>
      <c r="B37" s="110"/>
      <c r="C37" s="105" t="s">
        <v>127</v>
      </c>
      <c r="D37" s="129">
        <v>72117.22</v>
      </c>
      <c r="E37" s="129">
        <v>89720.349999999991</v>
      </c>
      <c r="F37" s="129">
        <v>22421.37999999999</v>
      </c>
      <c r="G37" s="129">
        <v>446.13</v>
      </c>
      <c r="H37" s="129">
        <v>0</v>
      </c>
      <c r="I37" s="129">
        <v>2000.38</v>
      </c>
      <c r="J37" s="129">
        <v>21983.080000000049</v>
      </c>
      <c r="K37" s="184">
        <v>1686363.4300000011</v>
      </c>
      <c r="L37" s="184">
        <v>215378.5199999999</v>
      </c>
      <c r="M37" s="129">
        <v>47822.68</v>
      </c>
      <c r="N37" s="129">
        <v>0</v>
      </c>
      <c r="O37" s="129">
        <v>34596.54</v>
      </c>
      <c r="P37" s="129">
        <v>318292.46999999997</v>
      </c>
      <c r="Q37" s="129">
        <v>31347.03</v>
      </c>
      <c r="R37" s="129">
        <v>11250.75</v>
      </c>
      <c r="S37" s="129">
        <v>691.95</v>
      </c>
      <c r="T37" s="129">
        <v>99.19</v>
      </c>
      <c r="U37" s="129">
        <v>292.71000000000004</v>
      </c>
      <c r="V37" s="129">
        <v>0</v>
      </c>
      <c r="W37" s="180">
        <f t="shared" si="11"/>
        <v>2554823.8100000015</v>
      </c>
      <c r="Y37" s="98"/>
      <c r="Z37" s="98"/>
    </row>
    <row r="38" spans="1:35" ht="16.95" customHeight="1" x14ac:dyDescent="0.3">
      <c r="A38" s="109"/>
      <c r="B38" s="110"/>
      <c r="C38" s="105" t="s">
        <v>128</v>
      </c>
      <c r="D38" s="129">
        <v>22584.03</v>
      </c>
      <c r="E38" s="129">
        <v>27492.07</v>
      </c>
      <c r="F38" s="129">
        <v>9866.2900000000009</v>
      </c>
      <c r="G38" s="129">
        <v>27.25</v>
      </c>
      <c r="H38" s="129">
        <v>0</v>
      </c>
      <c r="I38" s="129">
        <v>486.03</v>
      </c>
      <c r="J38" s="129">
        <v>9205.8700000000008</v>
      </c>
      <c r="K38" s="184">
        <v>585613.15</v>
      </c>
      <c r="L38" s="184">
        <v>64019.71</v>
      </c>
      <c r="M38" s="129">
        <v>15212.410000000002</v>
      </c>
      <c r="N38" s="129">
        <v>0</v>
      </c>
      <c r="O38" s="129">
        <v>9757.11</v>
      </c>
      <c r="P38" s="129">
        <v>97235.26999999999</v>
      </c>
      <c r="Q38" s="129">
        <v>9288.5150000000012</v>
      </c>
      <c r="R38" s="129">
        <v>2474.1499999999996</v>
      </c>
      <c r="S38" s="129">
        <v>1436.4</v>
      </c>
      <c r="T38" s="129">
        <v>54.13</v>
      </c>
      <c r="U38" s="129">
        <v>261.02999999999997</v>
      </c>
      <c r="V38" s="129">
        <v>0</v>
      </c>
      <c r="W38" s="180">
        <f t="shared" si="11"/>
        <v>855013.41500000015</v>
      </c>
      <c r="Y38" s="98"/>
      <c r="Z38" s="98"/>
    </row>
    <row r="39" spans="1:35" ht="16.95" customHeight="1" x14ac:dyDescent="0.3">
      <c r="A39" s="109"/>
      <c r="B39" s="110"/>
      <c r="C39" s="105" t="s">
        <v>129</v>
      </c>
      <c r="D39" s="129">
        <v>42522.799999999996</v>
      </c>
      <c r="E39" s="129">
        <v>56606.399999999994</v>
      </c>
      <c r="F39" s="129">
        <v>12995.23</v>
      </c>
      <c r="G39" s="129">
        <v>17.48</v>
      </c>
      <c r="H39" s="129">
        <v>1.1400000000000001</v>
      </c>
      <c r="I39" s="129">
        <v>645.95999999999992</v>
      </c>
      <c r="J39" s="129">
        <v>17975.91000000004</v>
      </c>
      <c r="K39" s="184">
        <v>1027577.8500000001</v>
      </c>
      <c r="L39" s="184">
        <v>134881.16</v>
      </c>
      <c r="M39" s="129">
        <v>27282.36</v>
      </c>
      <c r="N39" s="129">
        <v>5</v>
      </c>
      <c r="O39" s="129">
        <v>16645.009999999998</v>
      </c>
      <c r="P39" s="129">
        <v>116482.48</v>
      </c>
      <c r="Q39" s="129">
        <v>15674.06</v>
      </c>
      <c r="R39" s="129">
        <v>6416.02</v>
      </c>
      <c r="S39" s="129">
        <v>582.6400000000001</v>
      </c>
      <c r="T39" s="129">
        <v>82.789999999999992</v>
      </c>
      <c r="U39" s="129">
        <v>130.47999999999999</v>
      </c>
      <c r="V39" s="129">
        <v>0</v>
      </c>
      <c r="W39" s="180">
        <f t="shared" si="11"/>
        <v>1476524.77</v>
      </c>
      <c r="Y39" s="98"/>
      <c r="Z39" s="98"/>
    </row>
    <row r="40" spans="1:35" ht="16.95" customHeight="1" x14ac:dyDescent="0.3">
      <c r="A40" s="109"/>
      <c r="B40" s="110"/>
      <c r="C40" s="105" t="s">
        <v>130</v>
      </c>
      <c r="D40" s="129">
        <v>24140.379999999997</v>
      </c>
      <c r="E40" s="129">
        <v>31486.480000000003</v>
      </c>
      <c r="F40" s="129">
        <v>5712.26</v>
      </c>
      <c r="G40" s="129">
        <v>22.57</v>
      </c>
      <c r="H40" s="129">
        <v>0</v>
      </c>
      <c r="I40" s="129">
        <v>419.90999999999997</v>
      </c>
      <c r="J40" s="129">
        <v>6509.6099999999988</v>
      </c>
      <c r="K40" s="184">
        <v>510334.19999999995</v>
      </c>
      <c r="L40" s="184">
        <v>55887.49</v>
      </c>
      <c r="M40" s="129">
        <v>18286.39</v>
      </c>
      <c r="N40" s="129">
        <v>0</v>
      </c>
      <c r="O40" s="129">
        <v>7847.630000000001</v>
      </c>
      <c r="P40" s="129">
        <v>125298.63</v>
      </c>
      <c r="Q40" s="129">
        <v>11599.575000000001</v>
      </c>
      <c r="R40" s="129">
        <v>2974.32</v>
      </c>
      <c r="S40" s="129">
        <v>30.86</v>
      </c>
      <c r="T40" s="129">
        <v>33.519999999999996</v>
      </c>
      <c r="U40" s="129">
        <v>21.08</v>
      </c>
      <c r="V40" s="129">
        <v>0</v>
      </c>
      <c r="W40" s="180">
        <f t="shared" si="11"/>
        <v>800604.9049999998</v>
      </c>
      <c r="Y40" s="98"/>
      <c r="Z40" s="98"/>
    </row>
    <row r="41" spans="1:35" ht="16.95" customHeight="1" x14ac:dyDescent="0.3">
      <c r="A41" s="109"/>
      <c r="B41" s="110"/>
      <c r="C41" s="105" t="s">
        <v>131</v>
      </c>
      <c r="D41" s="129">
        <v>10984.630000000001</v>
      </c>
      <c r="E41" s="129">
        <v>14422.73</v>
      </c>
      <c r="F41" s="129">
        <v>2428.73</v>
      </c>
      <c r="G41" s="129">
        <v>18</v>
      </c>
      <c r="H41" s="129">
        <v>0</v>
      </c>
      <c r="I41" s="129">
        <v>343.83</v>
      </c>
      <c r="J41" s="129">
        <v>3891.1400000000003</v>
      </c>
      <c r="K41" s="184">
        <v>270412.13</v>
      </c>
      <c r="L41" s="184">
        <v>32102.300000000003</v>
      </c>
      <c r="M41" s="129">
        <v>6725.66</v>
      </c>
      <c r="N41" s="129">
        <v>0</v>
      </c>
      <c r="O41" s="129">
        <v>6009.76</v>
      </c>
      <c r="P41" s="129">
        <v>41010.05999999999</v>
      </c>
      <c r="Q41" s="129">
        <v>4658.6849999999995</v>
      </c>
      <c r="R41" s="129">
        <v>1141.3600000000001</v>
      </c>
      <c r="S41" s="129">
        <v>793.81999999999994</v>
      </c>
      <c r="T41" s="129">
        <v>13.879999999999999</v>
      </c>
      <c r="U41" s="129">
        <v>6.77</v>
      </c>
      <c r="V41" s="129">
        <v>0</v>
      </c>
      <c r="W41" s="180">
        <f t="shared" si="11"/>
        <v>394963.48499999999</v>
      </c>
      <c r="Y41" s="98"/>
      <c r="Z41" s="98"/>
    </row>
    <row r="42" spans="1:35" s="99" customFormat="1" ht="31.95" customHeight="1" x14ac:dyDescent="0.25">
      <c r="A42" s="112" t="s">
        <v>227</v>
      </c>
      <c r="B42" s="113"/>
      <c r="C42" s="114"/>
      <c r="D42" s="95">
        <v>615602.09000000008</v>
      </c>
      <c r="E42" s="95">
        <v>713334.88000000012</v>
      </c>
      <c r="F42" s="95">
        <v>647398.52000000025</v>
      </c>
      <c r="G42" s="95">
        <v>587.25</v>
      </c>
      <c r="H42" s="95">
        <v>155.79000000000002</v>
      </c>
      <c r="I42" s="95">
        <v>27091.58</v>
      </c>
      <c r="J42" s="95">
        <v>85098.590000000026</v>
      </c>
      <c r="K42" s="96">
        <v>21986000.860000011</v>
      </c>
      <c r="L42" s="96">
        <v>2233997.6099999994</v>
      </c>
      <c r="M42" s="95">
        <v>647038.98</v>
      </c>
      <c r="N42" s="95">
        <v>797.9</v>
      </c>
      <c r="O42" s="95">
        <v>525487.29</v>
      </c>
      <c r="P42" s="95">
        <v>1219627.0099999998</v>
      </c>
      <c r="Q42" s="95">
        <v>500208.41999999993</v>
      </c>
      <c r="R42" s="95">
        <v>29419.410000000003</v>
      </c>
      <c r="S42" s="95">
        <v>4118.2</v>
      </c>
      <c r="T42" s="95">
        <v>461.03</v>
      </c>
      <c r="U42" s="95">
        <v>14685.3</v>
      </c>
      <c r="V42" s="95">
        <f>SUM(V43,V46,V55,V61,V68)</f>
        <v>0</v>
      </c>
      <c r="W42" s="97">
        <f>SUM(W43,W46,W55,W61,W68)</f>
        <v>29251110.710000016</v>
      </c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</row>
    <row r="43" spans="1:35" ht="16.95" customHeight="1" x14ac:dyDescent="0.3">
      <c r="A43" s="93"/>
      <c r="B43" s="104" t="s">
        <v>133</v>
      </c>
      <c r="C43" s="105"/>
      <c r="D43" s="130">
        <v>58004.069999999992</v>
      </c>
      <c r="E43" s="130">
        <v>69280.560000000012</v>
      </c>
      <c r="F43" s="130">
        <v>46951.26</v>
      </c>
      <c r="G43" s="130">
        <v>13.73</v>
      </c>
      <c r="H43" s="130">
        <v>28</v>
      </c>
      <c r="I43" s="130">
        <v>1583.3799999999999</v>
      </c>
      <c r="J43" s="130">
        <v>10932.71</v>
      </c>
      <c r="K43" s="185">
        <v>2407107.9000000004</v>
      </c>
      <c r="L43" s="185">
        <v>261436.34000000003</v>
      </c>
      <c r="M43" s="130">
        <v>59716.329999999994</v>
      </c>
      <c r="N43" s="130">
        <v>258.25</v>
      </c>
      <c r="O43" s="130">
        <v>39582.229999999996</v>
      </c>
      <c r="P43" s="130">
        <v>106878.43</v>
      </c>
      <c r="Q43" s="130">
        <v>20713.204999999998</v>
      </c>
      <c r="R43" s="130">
        <v>4450.68</v>
      </c>
      <c r="S43" s="130">
        <v>591.06999999999994</v>
      </c>
      <c r="T43" s="130">
        <v>47.88</v>
      </c>
      <c r="U43" s="130">
        <v>1402.69</v>
      </c>
      <c r="V43" s="130">
        <f t="shared" ref="V43:W43" si="12">SUM(V44)</f>
        <v>0</v>
      </c>
      <c r="W43" s="181">
        <f t="shared" si="12"/>
        <v>3088978.7150000003</v>
      </c>
      <c r="Y43" s="98"/>
      <c r="Z43" s="98"/>
    </row>
    <row r="44" spans="1:35" ht="16.95" customHeight="1" x14ac:dyDescent="0.3">
      <c r="A44" s="109"/>
      <c r="B44" s="110"/>
      <c r="C44" s="105" t="s">
        <v>134</v>
      </c>
      <c r="D44" s="129">
        <v>58004.069999999992</v>
      </c>
      <c r="E44" s="129">
        <v>69280.560000000012</v>
      </c>
      <c r="F44" s="129">
        <v>46951.26</v>
      </c>
      <c r="G44" s="129">
        <v>13.73</v>
      </c>
      <c r="H44" s="129">
        <v>28</v>
      </c>
      <c r="I44" s="129">
        <v>1583.3799999999999</v>
      </c>
      <c r="J44" s="129">
        <v>10932.71</v>
      </c>
      <c r="K44" s="184">
        <v>2407107.9000000004</v>
      </c>
      <c r="L44" s="184">
        <v>261436.34000000003</v>
      </c>
      <c r="M44" s="129">
        <v>59716.329999999994</v>
      </c>
      <c r="N44" s="129">
        <v>258.25</v>
      </c>
      <c r="O44" s="129">
        <v>39582.229999999996</v>
      </c>
      <c r="P44" s="129">
        <v>106878.43</v>
      </c>
      <c r="Q44" s="129">
        <v>20713.204999999998</v>
      </c>
      <c r="R44" s="129">
        <v>4450.68</v>
      </c>
      <c r="S44" s="129">
        <v>591.06999999999994</v>
      </c>
      <c r="T44" s="129">
        <v>47.88</v>
      </c>
      <c r="U44" s="129">
        <v>1402.69</v>
      </c>
      <c r="V44" s="129">
        <v>0</v>
      </c>
      <c r="W44" s="180">
        <f>SUM(D44:V44)</f>
        <v>3088978.7150000003</v>
      </c>
      <c r="Y44" s="98"/>
      <c r="Z44" s="98"/>
    </row>
    <row r="45" spans="1:35" ht="5.25" customHeight="1" x14ac:dyDescent="0.3">
      <c r="A45" s="109"/>
      <c r="B45" s="110"/>
      <c r="C45" s="105"/>
      <c r="D45" s="95"/>
      <c r="E45" s="95"/>
      <c r="F45" s="95"/>
      <c r="G45" s="95"/>
      <c r="H45" s="95"/>
      <c r="I45" s="95"/>
      <c r="J45" s="95"/>
      <c r="K45" s="96"/>
      <c r="L45" s="96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7"/>
      <c r="Y45" s="98"/>
      <c r="Z45" s="98"/>
    </row>
    <row r="46" spans="1:35" ht="16.95" customHeight="1" x14ac:dyDescent="0.3">
      <c r="A46" s="93"/>
      <c r="B46" s="104" t="s">
        <v>135</v>
      </c>
      <c r="C46" s="105"/>
      <c r="D46" s="130">
        <v>241928.37</v>
      </c>
      <c r="E46" s="130">
        <v>264864.81</v>
      </c>
      <c r="F46" s="130">
        <v>273674.10000000009</v>
      </c>
      <c r="G46" s="130">
        <v>298.5</v>
      </c>
      <c r="H46" s="130">
        <v>73.64</v>
      </c>
      <c r="I46" s="130">
        <v>11718.39</v>
      </c>
      <c r="J46" s="130">
        <v>32216.210000000003</v>
      </c>
      <c r="K46" s="185">
        <v>8979830.8199999984</v>
      </c>
      <c r="L46" s="185">
        <v>805432.74</v>
      </c>
      <c r="M46" s="130">
        <v>243034.83000000002</v>
      </c>
      <c r="N46" s="130">
        <v>301.26</v>
      </c>
      <c r="O46" s="130">
        <v>165682.93</v>
      </c>
      <c r="P46" s="130">
        <v>572208.89</v>
      </c>
      <c r="Q46" s="130">
        <v>158055.27000000002</v>
      </c>
      <c r="R46" s="130">
        <v>10411.380000000001</v>
      </c>
      <c r="S46" s="130">
        <v>1554.22</v>
      </c>
      <c r="T46" s="130">
        <v>174.28</v>
      </c>
      <c r="U46" s="130">
        <v>7638.1</v>
      </c>
      <c r="V46" s="130">
        <f>SUM(V47:V53)</f>
        <v>0</v>
      </c>
      <c r="W46" s="181">
        <f>SUM(W47:W53)</f>
        <v>11769098.74</v>
      </c>
      <c r="Y46" s="98"/>
      <c r="Z46" s="98"/>
    </row>
    <row r="47" spans="1:35" ht="16.95" customHeight="1" x14ac:dyDescent="0.3">
      <c r="A47" s="109"/>
      <c r="B47" s="110"/>
      <c r="C47" s="105" t="s">
        <v>136</v>
      </c>
      <c r="D47" s="129">
        <v>23762.34</v>
      </c>
      <c r="E47" s="129">
        <v>26959.39</v>
      </c>
      <c r="F47" s="129">
        <v>23107.72</v>
      </c>
      <c r="G47" s="129">
        <v>11.5</v>
      </c>
      <c r="H47" s="129">
        <v>11.079999999999998</v>
      </c>
      <c r="I47" s="129">
        <v>365.78</v>
      </c>
      <c r="J47" s="129">
        <v>3403.66</v>
      </c>
      <c r="K47" s="184">
        <v>741360.65000000107</v>
      </c>
      <c r="L47" s="184">
        <v>64160.5</v>
      </c>
      <c r="M47" s="129">
        <v>20333.61</v>
      </c>
      <c r="N47" s="129">
        <v>11.5</v>
      </c>
      <c r="O47" s="129">
        <v>8131.8099999999995</v>
      </c>
      <c r="P47" s="129">
        <v>36853.300000000003</v>
      </c>
      <c r="Q47" s="129">
        <v>10826.215</v>
      </c>
      <c r="R47" s="129">
        <v>1035.33</v>
      </c>
      <c r="S47" s="129">
        <v>55.92</v>
      </c>
      <c r="T47" s="129">
        <v>17.670000000000002</v>
      </c>
      <c r="U47" s="129">
        <v>90.5</v>
      </c>
      <c r="V47" s="129">
        <v>0</v>
      </c>
      <c r="W47" s="180">
        <f t="shared" ref="W47:W53" si="13">SUM(D47:V47)</f>
        <v>960498.47500000114</v>
      </c>
      <c r="Y47" s="98"/>
      <c r="Z47" s="98"/>
    </row>
    <row r="48" spans="1:35" ht="16.95" customHeight="1" x14ac:dyDescent="0.3">
      <c r="A48" s="109"/>
      <c r="B48" s="110"/>
      <c r="C48" s="105" t="s">
        <v>137</v>
      </c>
      <c r="D48" s="129">
        <v>72299.09</v>
      </c>
      <c r="E48" s="129">
        <v>75690.41</v>
      </c>
      <c r="F48" s="129">
        <v>84297.280000000101</v>
      </c>
      <c r="G48" s="129">
        <v>110.75</v>
      </c>
      <c r="H48" s="129">
        <v>24</v>
      </c>
      <c r="I48" s="129">
        <v>4398.96</v>
      </c>
      <c r="J48" s="129">
        <v>8767.5799999999981</v>
      </c>
      <c r="K48" s="184">
        <v>2843822.339999998</v>
      </c>
      <c r="L48" s="184">
        <v>246273.43000000002</v>
      </c>
      <c r="M48" s="129">
        <v>82009.87</v>
      </c>
      <c r="N48" s="129">
        <v>265.76</v>
      </c>
      <c r="O48" s="129">
        <v>62648.89</v>
      </c>
      <c r="P48" s="129">
        <v>197828.8</v>
      </c>
      <c r="Q48" s="129">
        <v>44693.214999999997</v>
      </c>
      <c r="R48" s="129">
        <v>3228.3</v>
      </c>
      <c r="S48" s="129">
        <v>765.09</v>
      </c>
      <c r="T48" s="129">
        <v>113.5</v>
      </c>
      <c r="U48" s="129">
        <v>3474.34</v>
      </c>
      <c r="V48" s="129">
        <v>0</v>
      </c>
      <c r="W48" s="180">
        <f t="shared" si="13"/>
        <v>3730711.6049999977</v>
      </c>
      <c r="Y48" s="98"/>
      <c r="Z48" s="98"/>
    </row>
    <row r="49" spans="1:26" ht="16.95" customHeight="1" x14ac:dyDescent="0.3">
      <c r="A49" s="109"/>
      <c r="B49" s="110"/>
      <c r="C49" s="105" t="s">
        <v>138</v>
      </c>
      <c r="D49" s="129">
        <v>40054.699999999983</v>
      </c>
      <c r="E49" s="129">
        <v>41506.35</v>
      </c>
      <c r="F49" s="129">
        <v>49795.639999999992</v>
      </c>
      <c r="G49" s="129">
        <v>58</v>
      </c>
      <c r="H49" s="129">
        <v>10</v>
      </c>
      <c r="I49" s="129">
        <v>2951.05</v>
      </c>
      <c r="J49" s="129">
        <v>5674.8200000000006</v>
      </c>
      <c r="K49" s="184">
        <v>1788446.4500000009</v>
      </c>
      <c r="L49" s="184">
        <v>146727.43</v>
      </c>
      <c r="M49" s="129">
        <v>34116.480000000003</v>
      </c>
      <c r="N49" s="129">
        <v>0</v>
      </c>
      <c r="O49" s="129">
        <v>25743.060000000005</v>
      </c>
      <c r="P49" s="129">
        <v>61142.729999999996</v>
      </c>
      <c r="Q49" s="129">
        <v>18582.949999999997</v>
      </c>
      <c r="R49" s="129">
        <v>1448.18</v>
      </c>
      <c r="S49" s="129">
        <v>271.26</v>
      </c>
      <c r="T49" s="129">
        <v>4</v>
      </c>
      <c r="U49" s="129">
        <v>1964.2199999999998</v>
      </c>
      <c r="V49" s="129">
        <v>0</v>
      </c>
      <c r="W49" s="180">
        <f t="shared" si="13"/>
        <v>2218497.3200000012</v>
      </c>
      <c r="Y49" s="98"/>
      <c r="Z49" s="98"/>
    </row>
    <row r="50" spans="1:26" ht="16.95" customHeight="1" x14ac:dyDescent="0.3">
      <c r="A50" s="109"/>
      <c r="B50" s="110"/>
      <c r="C50" s="105" t="s">
        <v>228</v>
      </c>
      <c r="D50" s="129">
        <v>56572.49</v>
      </c>
      <c r="E50" s="129">
        <v>65051.37</v>
      </c>
      <c r="F50" s="129">
        <v>55093.51999999999</v>
      </c>
      <c r="G50" s="129">
        <v>6</v>
      </c>
      <c r="H50" s="129">
        <v>1.56</v>
      </c>
      <c r="I50" s="129">
        <v>2359.67</v>
      </c>
      <c r="J50" s="129">
        <v>8384.2999999999993</v>
      </c>
      <c r="K50" s="184">
        <v>1561083.7599999981</v>
      </c>
      <c r="L50" s="184">
        <v>175728.22</v>
      </c>
      <c r="M50" s="129">
        <v>45912.740000000005</v>
      </c>
      <c r="N50" s="129">
        <v>1</v>
      </c>
      <c r="O50" s="129">
        <v>17533.57</v>
      </c>
      <c r="P50" s="129">
        <v>154439.01999999999</v>
      </c>
      <c r="Q50" s="129">
        <v>31472.254999999997</v>
      </c>
      <c r="R50" s="129">
        <v>2891.8900000000003</v>
      </c>
      <c r="S50" s="129">
        <v>202.94000000000003</v>
      </c>
      <c r="T50" s="129">
        <v>20</v>
      </c>
      <c r="U50" s="129">
        <v>1127.97</v>
      </c>
      <c r="V50" s="129">
        <v>0</v>
      </c>
      <c r="W50" s="180">
        <f t="shared" si="13"/>
        <v>2177882.274999998</v>
      </c>
      <c r="Y50" s="98"/>
      <c r="Z50" s="98"/>
    </row>
    <row r="51" spans="1:26" ht="16.95" customHeight="1" x14ac:dyDescent="0.3">
      <c r="A51" s="109"/>
      <c r="B51" s="110"/>
      <c r="C51" s="105" t="s">
        <v>140</v>
      </c>
      <c r="D51" s="129">
        <v>17974.37</v>
      </c>
      <c r="E51" s="129">
        <v>20698.689999999999</v>
      </c>
      <c r="F51" s="129">
        <v>22980.440000000002</v>
      </c>
      <c r="G51" s="129">
        <v>9.25</v>
      </c>
      <c r="H51" s="129">
        <v>3</v>
      </c>
      <c r="I51" s="129">
        <v>379.37</v>
      </c>
      <c r="J51" s="129">
        <v>1664.94</v>
      </c>
      <c r="K51" s="184">
        <v>609146.02999999991</v>
      </c>
      <c r="L51" s="184">
        <v>52108.05</v>
      </c>
      <c r="M51" s="129">
        <v>21324.840000000004</v>
      </c>
      <c r="N51" s="129">
        <v>1</v>
      </c>
      <c r="O51" s="129">
        <v>13433.53</v>
      </c>
      <c r="P51" s="129">
        <v>51029.17</v>
      </c>
      <c r="Q51" s="129">
        <v>11614.355</v>
      </c>
      <c r="R51" s="129">
        <v>464.75</v>
      </c>
      <c r="S51" s="129">
        <v>0</v>
      </c>
      <c r="T51" s="129">
        <v>11.11</v>
      </c>
      <c r="U51" s="129">
        <v>246.11</v>
      </c>
      <c r="V51" s="129">
        <v>0</v>
      </c>
      <c r="W51" s="180">
        <f t="shared" si="13"/>
        <v>823089.005</v>
      </c>
      <c r="Y51" s="98"/>
      <c r="Z51" s="98"/>
    </row>
    <row r="52" spans="1:26" ht="16.95" customHeight="1" x14ac:dyDescent="0.3">
      <c r="A52" s="109"/>
      <c r="B52" s="110"/>
      <c r="C52" s="105" t="s">
        <v>141</v>
      </c>
      <c r="D52" s="129">
        <v>12289.64</v>
      </c>
      <c r="E52" s="129">
        <v>14134.609999999999</v>
      </c>
      <c r="F52" s="129">
        <v>8623.09</v>
      </c>
      <c r="G52" s="129">
        <v>0</v>
      </c>
      <c r="H52" s="129">
        <v>0</v>
      </c>
      <c r="I52" s="129">
        <v>702.31</v>
      </c>
      <c r="J52" s="129">
        <v>2115.79</v>
      </c>
      <c r="K52" s="184">
        <v>485723.55</v>
      </c>
      <c r="L52" s="184">
        <v>46691.37</v>
      </c>
      <c r="M52" s="129">
        <v>15009.910000000002</v>
      </c>
      <c r="N52" s="129">
        <v>0</v>
      </c>
      <c r="O52" s="129">
        <v>11222.23</v>
      </c>
      <c r="P52" s="129">
        <v>29163.350000000002</v>
      </c>
      <c r="Q52" s="129">
        <v>15278.230000000001</v>
      </c>
      <c r="R52" s="129">
        <v>469.84</v>
      </c>
      <c r="S52" s="129">
        <v>254.26</v>
      </c>
      <c r="T52" s="129">
        <v>7</v>
      </c>
      <c r="U52" s="129">
        <v>336.54</v>
      </c>
      <c r="V52" s="129">
        <v>0</v>
      </c>
      <c r="W52" s="180">
        <f t="shared" si="13"/>
        <v>642021.72</v>
      </c>
      <c r="Y52" s="98"/>
      <c r="Z52" s="98"/>
    </row>
    <row r="53" spans="1:26" ht="16.95" customHeight="1" x14ac:dyDescent="0.3">
      <c r="A53" s="109"/>
      <c r="B53" s="110"/>
      <c r="C53" s="105" t="s">
        <v>229</v>
      </c>
      <c r="D53" s="129">
        <v>18975.740000000002</v>
      </c>
      <c r="E53" s="129">
        <v>20823.989999999998</v>
      </c>
      <c r="F53" s="129">
        <v>29776.409999999996</v>
      </c>
      <c r="G53" s="129">
        <v>103</v>
      </c>
      <c r="H53" s="129">
        <v>24</v>
      </c>
      <c r="I53" s="129">
        <v>561.25</v>
      </c>
      <c r="J53" s="129">
        <v>2205.12</v>
      </c>
      <c r="K53" s="184">
        <v>950248.04</v>
      </c>
      <c r="L53" s="184">
        <v>73743.740000000005</v>
      </c>
      <c r="M53" s="129">
        <v>24327.38</v>
      </c>
      <c r="N53" s="129">
        <v>22</v>
      </c>
      <c r="O53" s="129">
        <v>26969.84</v>
      </c>
      <c r="P53" s="129">
        <v>41752.520000000004</v>
      </c>
      <c r="Q53" s="129">
        <v>25588.05</v>
      </c>
      <c r="R53" s="129">
        <v>873.09</v>
      </c>
      <c r="S53" s="129">
        <v>4.75</v>
      </c>
      <c r="T53" s="129">
        <v>1</v>
      </c>
      <c r="U53" s="129">
        <v>398.41999999999996</v>
      </c>
      <c r="V53" s="129">
        <v>0</v>
      </c>
      <c r="W53" s="180">
        <f t="shared" si="13"/>
        <v>1216398.3400000001</v>
      </c>
      <c r="Y53" s="98"/>
      <c r="Z53" s="98"/>
    </row>
    <row r="54" spans="1:26" ht="6" customHeight="1" x14ac:dyDescent="0.3">
      <c r="A54" s="109"/>
      <c r="B54" s="110"/>
      <c r="C54" s="105"/>
      <c r="D54" s="95"/>
      <c r="E54" s="95"/>
      <c r="F54" s="95"/>
      <c r="G54" s="95"/>
      <c r="H54" s="95"/>
      <c r="I54" s="95"/>
      <c r="J54" s="95"/>
      <c r="K54" s="96"/>
      <c r="L54" s="96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7"/>
      <c r="Y54" s="98"/>
      <c r="Z54" s="98"/>
    </row>
    <row r="55" spans="1:26" ht="16.95" customHeight="1" x14ac:dyDescent="0.3">
      <c r="A55" s="93"/>
      <c r="B55" s="104" t="s">
        <v>143</v>
      </c>
      <c r="C55" s="105"/>
      <c r="D55" s="130">
        <v>197244.28999999998</v>
      </c>
      <c r="E55" s="130">
        <v>230247.09999999998</v>
      </c>
      <c r="F55" s="130">
        <v>240869.5100000001</v>
      </c>
      <c r="G55" s="130">
        <v>178.02</v>
      </c>
      <c r="H55" s="130">
        <v>40.900000000000006</v>
      </c>
      <c r="I55" s="130">
        <v>6313.7199999999993</v>
      </c>
      <c r="J55" s="130">
        <v>23582.15000000002</v>
      </c>
      <c r="K55" s="185">
        <v>6534015.6000000117</v>
      </c>
      <c r="L55" s="185">
        <v>678612.8899999999</v>
      </c>
      <c r="M55" s="130">
        <v>219251.83</v>
      </c>
      <c r="N55" s="130">
        <v>114.39</v>
      </c>
      <c r="O55" s="130">
        <v>238105.65999999997</v>
      </c>
      <c r="P55" s="130">
        <v>349420.68999999989</v>
      </c>
      <c r="Q55" s="130">
        <v>181457.01</v>
      </c>
      <c r="R55" s="130">
        <v>9655.0299999999988</v>
      </c>
      <c r="S55" s="130">
        <v>545.41999999999996</v>
      </c>
      <c r="T55" s="130">
        <v>118.53999999999999</v>
      </c>
      <c r="U55" s="130">
        <v>3176.49</v>
      </c>
      <c r="V55" s="130">
        <f t="shared" ref="V55:W55" si="14">SUM(V56:V58,V59)</f>
        <v>0</v>
      </c>
      <c r="W55" s="181">
        <f t="shared" si="14"/>
        <v>8912949.2400000133</v>
      </c>
      <c r="Y55" s="98"/>
      <c r="Z55" s="98"/>
    </row>
    <row r="56" spans="1:26" ht="16.95" customHeight="1" x14ac:dyDescent="0.3">
      <c r="A56" s="109"/>
      <c r="B56" s="110"/>
      <c r="C56" s="105" t="s">
        <v>144</v>
      </c>
      <c r="D56" s="129">
        <v>18536.969999999998</v>
      </c>
      <c r="E56" s="129">
        <v>22169.25</v>
      </c>
      <c r="F56" s="129">
        <v>19127.14</v>
      </c>
      <c r="G56" s="129">
        <v>18.75</v>
      </c>
      <c r="H56" s="129">
        <v>0</v>
      </c>
      <c r="I56" s="129">
        <v>791.51</v>
      </c>
      <c r="J56" s="129">
        <v>1984.09</v>
      </c>
      <c r="K56" s="184">
        <v>550155.30000000005</v>
      </c>
      <c r="L56" s="184">
        <v>56260.99</v>
      </c>
      <c r="M56" s="129">
        <v>17550.64</v>
      </c>
      <c r="N56" s="129">
        <v>0</v>
      </c>
      <c r="O56" s="129">
        <v>15580.029999999999</v>
      </c>
      <c r="P56" s="129">
        <v>22575.9</v>
      </c>
      <c r="Q56" s="129">
        <v>19222.36</v>
      </c>
      <c r="R56" s="129">
        <v>551.77</v>
      </c>
      <c r="S56" s="129">
        <v>18.95</v>
      </c>
      <c r="T56" s="129">
        <v>7.11</v>
      </c>
      <c r="U56" s="129">
        <v>234.85</v>
      </c>
      <c r="V56" s="129">
        <v>0</v>
      </c>
      <c r="W56" s="180">
        <f t="shared" ref="W56:W59" si="15">SUM(D56:V56)</f>
        <v>744785.61</v>
      </c>
      <c r="Y56" s="98"/>
      <c r="Z56" s="98"/>
    </row>
    <row r="57" spans="1:26" ht="16.95" customHeight="1" x14ac:dyDescent="0.3">
      <c r="A57" s="109"/>
      <c r="B57" s="110"/>
      <c r="C57" s="105" t="s">
        <v>143</v>
      </c>
      <c r="D57" s="129">
        <v>114249.72</v>
      </c>
      <c r="E57" s="129">
        <v>131712.54</v>
      </c>
      <c r="F57" s="129">
        <v>165080.93000000011</v>
      </c>
      <c r="G57" s="129">
        <v>116.47</v>
      </c>
      <c r="H57" s="129">
        <v>40.900000000000006</v>
      </c>
      <c r="I57" s="129">
        <v>3737.4300000000003</v>
      </c>
      <c r="J57" s="129">
        <v>14490.470000000019</v>
      </c>
      <c r="K57" s="184">
        <v>4167905.5700000101</v>
      </c>
      <c r="L57" s="184">
        <v>412610.33999999997</v>
      </c>
      <c r="M57" s="129">
        <v>138023.16</v>
      </c>
      <c r="N57" s="129">
        <v>46.890000000000008</v>
      </c>
      <c r="O57" s="129">
        <v>171489.58000000002</v>
      </c>
      <c r="P57" s="129">
        <v>201955.7099999999</v>
      </c>
      <c r="Q57" s="129">
        <v>79844.125</v>
      </c>
      <c r="R57" s="129">
        <v>6319.1200000000008</v>
      </c>
      <c r="S57" s="129">
        <v>286.12</v>
      </c>
      <c r="T57" s="129">
        <v>77.3</v>
      </c>
      <c r="U57" s="129">
        <v>2556.46</v>
      </c>
      <c r="V57" s="129">
        <v>0</v>
      </c>
      <c r="W57" s="180">
        <f t="shared" si="15"/>
        <v>5610542.8350000102</v>
      </c>
      <c r="Y57" s="98"/>
      <c r="Z57" s="98"/>
    </row>
    <row r="58" spans="1:26" ht="16.95" customHeight="1" x14ac:dyDescent="0.3">
      <c r="A58" s="109"/>
      <c r="B58" s="110"/>
      <c r="C58" s="105" t="s">
        <v>145</v>
      </c>
      <c r="D58" s="129">
        <v>50302.7</v>
      </c>
      <c r="E58" s="129">
        <v>59301.439999999995</v>
      </c>
      <c r="F58" s="129">
        <v>44940.800000000003</v>
      </c>
      <c r="G58" s="129">
        <v>42.8</v>
      </c>
      <c r="H58" s="129">
        <v>0</v>
      </c>
      <c r="I58" s="129">
        <v>1619.8400000000001</v>
      </c>
      <c r="J58" s="129">
        <v>5158.7000000000007</v>
      </c>
      <c r="K58" s="184">
        <v>1395328.7500000019</v>
      </c>
      <c r="L58" s="184">
        <v>174600.14999999991</v>
      </c>
      <c r="M58" s="129">
        <v>51892.289999999994</v>
      </c>
      <c r="N58" s="129">
        <v>67.5</v>
      </c>
      <c r="O58" s="129">
        <v>41491.85</v>
      </c>
      <c r="P58" s="129">
        <v>100057.95000000001</v>
      </c>
      <c r="Q58" s="129">
        <v>67806.62</v>
      </c>
      <c r="R58" s="129">
        <v>2185.3000000000002</v>
      </c>
      <c r="S58" s="129">
        <v>174.56</v>
      </c>
      <c r="T58" s="129">
        <v>32.129999999999995</v>
      </c>
      <c r="U58" s="129">
        <v>301.23</v>
      </c>
      <c r="V58" s="129">
        <v>0</v>
      </c>
      <c r="W58" s="180">
        <f t="shared" si="15"/>
        <v>1995304.610000002</v>
      </c>
      <c r="Y58" s="98"/>
      <c r="Z58" s="98"/>
    </row>
    <row r="59" spans="1:26" ht="16.95" customHeight="1" x14ac:dyDescent="0.3">
      <c r="A59" s="109"/>
      <c r="B59" s="110"/>
      <c r="C59" s="105" t="s">
        <v>146</v>
      </c>
      <c r="D59" s="129">
        <v>14154.900000000001</v>
      </c>
      <c r="E59" s="129">
        <v>17063.87</v>
      </c>
      <c r="F59" s="129">
        <v>11720.64</v>
      </c>
      <c r="G59" s="129">
        <v>0</v>
      </c>
      <c r="H59" s="129">
        <v>0</v>
      </c>
      <c r="I59" s="129">
        <v>164.94</v>
      </c>
      <c r="J59" s="129">
        <v>1948.8899999999999</v>
      </c>
      <c r="K59" s="184">
        <v>420625.98</v>
      </c>
      <c r="L59" s="184">
        <v>35141.410000000003</v>
      </c>
      <c r="M59" s="129">
        <v>11785.74</v>
      </c>
      <c r="N59" s="129">
        <v>0</v>
      </c>
      <c r="O59" s="129">
        <v>9544.2000000000007</v>
      </c>
      <c r="P59" s="129">
        <v>24831.129999999997</v>
      </c>
      <c r="Q59" s="129">
        <v>14583.905000000001</v>
      </c>
      <c r="R59" s="129">
        <v>598.84</v>
      </c>
      <c r="S59" s="129">
        <v>65.789999999999992</v>
      </c>
      <c r="T59" s="129">
        <v>2</v>
      </c>
      <c r="U59" s="129">
        <v>83.949999999999989</v>
      </c>
      <c r="V59" s="129">
        <v>0</v>
      </c>
      <c r="W59" s="180">
        <f t="shared" si="15"/>
        <v>562316.18499999994</v>
      </c>
      <c r="Y59" s="98"/>
      <c r="Z59" s="98"/>
    </row>
    <row r="60" spans="1:26" ht="5.25" customHeight="1" x14ac:dyDescent="0.3">
      <c r="A60" s="109"/>
      <c r="B60" s="110"/>
      <c r="C60" s="105"/>
      <c r="D60" s="95"/>
      <c r="E60" s="95"/>
      <c r="F60" s="95"/>
      <c r="G60" s="95"/>
      <c r="H60" s="95"/>
      <c r="I60" s="95"/>
      <c r="J60" s="95"/>
      <c r="K60" s="96"/>
      <c r="L60" s="96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7"/>
      <c r="Y60" s="98"/>
      <c r="Z60" s="98"/>
    </row>
    <row r="61" spans="1:26" ht="16.95" customHeight="1" x14ac:dyDescent="0.3">
      <c r="A61" s="93"/>
      <c r="B61" s="104" t="s">
        <v>147</v>
      </c>
      <c r="C61" s="105"/>
      <c r="D61" s="130">
        <v>47844.17</v>
      </c>
      <c r="E61" s="130">
        <v>61358.43</v>
      </c>
      <c r="F61" s="130">
        <v>26830.2</v>
      </c>
      <c r="G61" s="130">
        <v>20</v>
      </c>
      <c r="H61" s="130">
        <v>6.25</v>
      </c>
      <c r="I61" s="130">
        <v>2896.1200000000003</v>
      </c>
      <c r="J61" s="130">
        <v>7294.22</v>
      </c>
      <c r="K61" s="185">
        <v>1365250.2400000002</v>
      </c>
      <c r="L61" s="185">
        <v>173618.84</v>
      </c>
      <c r="M61" s="130">
        <v>44994.259999999995</v>
      </c>
      <c r="N61" s="130">
        <v>0</v>
      </c>
      <c r="O61" s="130">
        <v>25707.27</v>
      </c>
      <c r="P61" s="130">
        <v>86318.260000000009</v>
      </c>
      <c r="Q61" s="130">
        <v>74560.125</v>
      </c>
      <c r="R61" s="130">
        <v>1112.23</v>
      </c>
      <c r="S61" s="130">
        <v>524.16999999999996</v>
      </c>
      <c r="T61" s="130">
        <v>52.559999999999995</v>
      </c>
      <c r="U61" s="130">
        <v>960.56</v>
      </c>
      <c r="V61" s="130">
        <f t="shared" ref="V61:W61" si="16">SUM(V62:V66)</f>
        <v>0</v>
      </c>
      <c r="W61" s="181">
        <f t="shared" si="16"/>
        <v>1919347.9050000003</v>
      </c>
      <c r="Y61" s="98"/>
      <c r="Z61" s="98"/>
    </row>
    <row r="62" spans="1:26" ht="16.95" customHeight="1" x14ac:dyDescent="0.3">
      <c r="A62" s="109"/>
      <c r="B62" s="110"/>
      <c r="C62" s="105" t="s">
        <v>148</v>
      </c>
      <c r="D62" s="129">
        <v>11136.26</v>
      </c>
      <c r="E62" s="129">
        <v>12644.17</v>
      </c>
      <c r="F62" s="129">
        <v>9983.119999999999</v>
      </c>
      <c r="G62" s="129">
        <v>9</v>
      </c>
      <c r="H62" s="129">
        <v>0</v>
      </c>
      <c r="I62" s="129">
        <v>897.04</v>
      </c>
      <c r="J62" s="129">
        <v>1651.9300000000003</v>
      </c>
      <c r="K62" s="184">
        <v>282520.09999999998</v>
      </c>
      <c r="L62" s="184">
        <v>34791.660000000003</v>
      </c>
      <c r="M62" s="129">
        <v>6571.26</v>
      </c>
      <c r="N62" s="129">
        <v>0</v>
      </c>
      <c r="O62" s="129">
        <v>4466</v>
      </c>
      <c r="P62" s="129">
        <v>23380.28</v>
      </c>
      <c r="Q62" s="129">
        <v>5199.1949999999997</v>
      </c>
      <c r="R62" s="129">
        <v>142.17000000000002</v>
      </c>
      <c r="S62" s="129">
        <v>96.289999999999992</v>
      </c>
      <c r="T62" s="129">
        <v>11.73</v>
      </c>
      <c r="U62" s="129">
        <v>273.38</v>
      </c>
      <c r="V62" s="129">
        <v>0</v>
      </c>
      <c r="W62" s="180">
        <f t="shared" ref="W62:W66" si="17">SUM(D62:V62)</f>
        <v>393773.58500000002</v>
      </c>
      <c r="Y62" s="98"/>
      <c r="Z62" s="98"/>
    </row>
    <row r="63" spans="1:26" ht="16.95" customHeight="1" x14ac:dyDescent="0.3">
      <c r="A63" s="109"/>
      <c r="B63" s="110"/>
      <c r="C63" s="105" t="s">
        <v>149</v>
      </c>
      <c r="D63" s="129">
        <v>7240.9</v>
      </c>
      <c r="E63" s="129">
        <v>10056.59</v>
      </c>
      <c r="F63" s="129">
        <v>2231.2399999999998</v>
      </c>
      <c r="G63" s="129">
        <v>2</v>
      </c>
      <c r="H63" s="129">
        <v>6.25</v>
      </c>
      <c r="I63" s="129">
        <v>291.77999999999997</v>
      </c>
      <c r="J63" s="129">
        <v>719.18</v>
      </c>
      <c r="K63" s="184">
        <v>199140.94</v>
      </c>
      <c r="L63" s="184">
        <v>27159.559999999998</v>
      </c>
      <c r="M63" s="129">
        <v>4788.05</v>
      </c>
      <c r="N63" s="129">
        <v>0</v>
      </c>
      <c r="O63" s="129">
        <v>4535.88</v>
      </c>
      <c r="P63" s="129">
        <v>16804.060000000001</v>
      </c>
      <c r="Q63" s="129">
        <v>18357.810000000001</v>
      </c>
      <c r="R63" s="129">
        <v>113.72</v>
      </c>
      <c r="S63" s="129">
        <v>137</v>
      </c>
      <c r="T63" s="129">
        <v>9</v>
      </c>
      <c r="U63" s="129">
        <v>7.74</v>
      </c>
      <c r="V63" s="129">
        <v>0</v>
      </c>
      <c r="W63" s="180">
        <f t="shared" si="17"/>
        <v>291601.69999999995</v>
      </c>
      <c r="Y63" s="98"/>
      <c r="Z63" s="98"/>
    </row>
    <row r="64" spans="1:26" ht="16.95" customHeight="1" x14ac:dyDescent="0.3">
      <c r="A64" s="109"/>
      <c r="B64" s="110"/>
      <c r="C64" s="105" t="s">
        <v>150</v>
      </c>
      <c r="D64" s="129">
        <v>10187.459999999999</v>
      </c>
      <c r="E64" s="129">
        <v>14251.109999999999</v>
      </c>
      <c r="F64" s="129">
        <v>4383.67</v>
      </c>
      <c r="G64" s="129">
        <v>0</v>
      </c>
      <c r="H64" s="129">
        <v>0</v>
      </c>
      <c r="I64" s="129">
        <v>681.14</v>
      </c>
      <c r="J64" s="129">
        <v>1885.62</v>
      </c>
      <c r="K64" s="184">
        <v>309533.69</v>
      </c>
      <c r="L64" s="184">
        <v>40704.14</v>
      </c>
      <c r="M64" s="129">
        <v>12549.73</v>
      </c>
      <c r="N64" s="129">
        <v>0</v>
      </c>
      <c r="O64" s="129">
        <v>6029.22</v>
      </c>
      <c r="P64" s="129">
        <v>13209.399999999998</v>
      </c>
      <c r="Q64" s="129">
        <v>15348.985000000001</v>
      </c>
      <c r="R64" s="129">
        <v>375.5</v>
      </c>
      <c r="S64" s="129">
        <v>272.45</v>
      </c>
      <c r="T64" s="129">
        <v>2</v>
      </c>
      <c r="U64" s="129">
        <v>345.14</v>
      </c>
      <c r="V64" s="129">
        <v>0</v>
      </c>
      <c r="W64" s="180">
        <f t="shared" si="17"/>
        <v>429759.255</v>
      </c>
      <c r="Y64" s="98"/>
      <c r="Z64" s="98"/>
    </row>
    <row r="65" spans="1:35" ht="16.95" customHeight="1" x14ac:dyDescent="0.3">
      <c r="A65" s="109"/>
      <c r="B65" s="110"/>
      <c r="C65" s="105" t="s">
        <v>151</v>
      </c>
      <c r="D65" s="129">
        <v>11795.410000000002</v>
      </c>
      <c r="E65" s="129">
        <v>15397.960000000001</v>
      </c>
      <c r="F65" s="129">
        <v>5459.42</v>
      </c>
      <c r="G65" s="129">
        <v>8</v>
      </c>
      <c r="H65" s="129">
        <v>0</v>
      </c>
      <c r="I65" s="129">
        <v>939.56</v>
      </c>
      <c r="J65" s="129">
        <v>2014.46</v>
      </c>
      <c r="K65" s="184">
        <v>368950.69000000018</v>
      </c>
      <c r="L65" s="184">
        <v>49485.72</v>
      </c>
      <c r="M65" s="129">
        <v>13298</v>
      </c>
      <c r="N65" s="129">
        <v>0</v>
      </c>
      <c r="O65" s="129">
        <v>7104.42</v>
      </c>
      <c r="P65" s="129">
        <v>27653.32</v>
      </c>
      <c r="Q65" s="129">
        <v>27424.454999999998</v>
      </c>
      <c r="R65" s="129">
        <v>333.19</v>
      </c>
      <c r="S65" s="129">
        <v>18.43</v>
      </c>
      <c r="T65" s="129">
        <v>29.83</v>
      </c>
      <c r="U65" s="129">
        <v>284.61</v>
      </c>
      <c r="V65" s="129">
        <v>0</v>
      </c>
      <c r="W65" s="180">
        <f t="shared" si="17"/>
        <v>530197.47500000009</v>
      </c>
      <c r="Y65" s="98"/>
      <c r="Z65" s="98"/>
    </row>
    <row r="66" spans="1:35" ht="16.95" customHeight="1" x14ac:dyDescent="0.3">
      <c r="A66" s="109"/>
      <c r="B66" s="110"/>
      <c r="C66" s="105" t="s">
        <v>152</v>
      </c>
      <c r="D66" s="129">
        <v>7484.1399999999994</v>
      </c>
      <c r="E66" s="129">
        <v>9008.5999999999985</v>
      </c>
      <c r="F66" s="129">
        <v>4772.75</v>
      </c>
      <c r="G66" s="129">
        <v>1</v>
      </c>
      <c r="H66" s="129">
        <v>0</v>
      </c>
      <c r="I66" s="129">
        <v>86.6</v>
      </c>
      <c r="J66" s="129">
        <v>1023.03</v>
      </c>
      <c r="K66" s="184">
        <v>205104.82</v>
      </c>
      <c r="L66" s="184">
        <v>21477.759999999998</v>
      </c>
      <c r="M66" s="129">
        <v>7787.22</v>
      </c>
      <c r="N66" s="129">
        <v>0</v>
      </c>
      <c r="O66" s="129">
        <v>3571.75</v>
      </c>
      <c r="P66" s="129">
        <v>5271.2</v>
      </c>
      <c r="Q66" s="129">
        <v>8229.68</v>
      </c>
      <c r="R66" s="129">
        <v>147.65</v>
      </c>
      <c r="S66" s="129">
        <v>0</v>
      </c>
      <c r="T66" s="129">
        <v>0</v>
      </c>
      <c r="U66" s="129">
        <v>49.69</v>
      </c>
      <c r="V66" s="129">
        <v>0</v>
      </c>
      <c r="W66" s="180">
        <f t="shared" si="17"/>
        <v>274015.89</v>
      </c>
      <c r="Y66" s="98"/>
      <c r="Z66" s="98"/>
    </row>
    <row r="67" spans="1:35" ht="5.25" customHeight="1" x14ac:dyDescent="0.3">
      <c r="A67" s="109"/>
      <c r="B67" s="110"/>
      <c r="C67" s="105"/>
      <c r="D67" s="95"/>
      <c r="E67" s="95"/>
      <c r="F67" s="95"/>
      <c r="G67" s="95"/>
      <c r="H67" s="95"/>
      <c r="I67" s="95"/>
      <c r="J67" s="95"/>
      <c r="K67" s="96"/>
      <c r="L67" s="96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7"/>
      <c r="Y67" s="98"/>
      <c r="Z67" s="98"/>
    </row>
    <row r="68" spans="1:35" ht="16.95" customHeight="1" x14ac:dyDescent="0.3">
      <c r="A68" s="93"/>
      <c r="B68" s="104" t="s">
        <v>153</v>
      </c>
      <c r="C68" s="105"/>
      <c r="D68" s="130">
        <v>70581.19</v>
      </c>
      <c r="E68" s="130">
        <v>87583.98</v>
      </c>
      <c r="F68" s="130">
        <v>59073.45</v>
      </c>
      <c r="G68" s="130">
        <v>77</v>
      </c>
      <c r="H68" s="130">
        <v>7</v>
      </c>
      <c r="I68" s="130">
        <v>4579.97</v>
      </c>
      <c r="J68" s="130">
        <v>11073.3</v>
      </c>
      <c r="K68" s="185">
        <v>2699796.2999999989</v>
      </c>
      <c r="L68" s="185">
        <v>314896.79999999993</v>
      </c>
      <c r="M68" s="130">
        <v>80041.73</v>
      </c>
      <c r="N68" s="130">
        <v>124</v>
      </c>
      <c r="O68" s="130">
        <v>56409.200000000004</v>
      </c>
      <c r="P68" s="130">
        <v>104800.74</v>
      </c>
      <c r="Q68" s="130">
        <v>65422.81</v>
      </c>
      <c r="R68" s="130">
        <v>3790.09</v>
      </c>
      <c r="S68" s="130">
        <v>903.31999999999994</v>
      </c>
      <c r="T68" s="130">
        <v>67.77000000000001</v>
      </c>
      <c r="U68" s="130">
        <v>1507.46</v>
      </c>
      <c r="V68" s="130">
        <f t="shared" ref="V68:W68" si="18">SUM(V69:V71)</f>
        <v>0</v>
      </c>
      <c r="W68" s="181">
        <f t="shared" si="18"/>
        <v>3560736.1099999994</v>
      </c>
      <c r="Y68" s="98"/>
      <c r="Z68" s="98"/>
    </row>
    <row r="69" spans="1:35" ht="16.95" customHeight="1" x14ac:dyDescent="0.3">
      <c r="A69" s="109"/>
      <c r="B69" s="110"/>
      <c r="C69" s="105" t="s">
        <v>154</v>
      </c>
      <c r="D69" s="129">
        <v>14461.43</v>
      </c>
      <c r="E69" s="129">
        <v>19349.120000000003</v>
      </c>
      <c r="F69" s="129">
        <v>8346.23</v>
      </c>
      <c r="G69" s="129">
        <v>6</v>
      </c>
      <c r="H69" s="129">
        <v>0</v>
      </c>
      <c r="I69" s="129">
        <v>1104.56</v>
      </c>
      <c r="J69" s="129">
        <v>2926.7200000000003</v>
      </c>
      <c r="K69" s="184">
        <v>567019.91</v>
      </c>
      <c r="L69" s="184">
        <v>69344.73</v>
      </c>
      <c r="M69" s="129">
        <v>16199.87</v>
      </c>
      <c r="N69" s="129">
        <v>0</v>
      </c>
      <c r="O69" s="129">
        <v>9524.869999999999</v>
      </c>
      <c r="P69" s="129">
        <v>21370.720000000016</v>
      </c>
      <c r="Q69" s="129">
        <v>19274.899999999998</v>
      </c>
      <c r="R69" s="129">
        <v>701.67000000000007</v>
      </c>
      <c r="S69" s="129">
        <v>265.15000000000003</v>
      </c>
      <c r="T69" s="129">
        <v>23.63</v>
      </c>
      <c r="U69" s="129">
        <v>103.78</v>
      </c>
      <c r="V69" s="129">
        <v>0</v>
      </c>
      <c r="W69" s="180">
        <f t="shared" ref="W69:W71" si="19">SUM(D69:V69)</f>
        <v>750023.29</v>
      </c>
      <c r="Y69" s="98"/>
      <c r="Z69" s="98"/>
    </row>
    <row r="70" spans="1:35" ht="16.95" customHeight="1" x14ac:dyDescent="0.3">
      <c r="A70" s="109"/>
      <c r="B70" s="110"/>
      <c r="C70" s="105" t="s">
        <v>153</v>
      </c>
      <c r="D70" s="129">
        <v>48591.54</v>
      </c>
      <c r="E70" s="129">
        <v>58815.719999999994</v>
      </c>
      <c r="F70" s="129">
        <v>45219.55</v>
      </c>
      <c r="G70" s="129">
        <v>71</v>
      </c>
      <c r="H70" s="129">
        <v>7</v>
      </c>
      <c r="I70" s="129">
        <v>2735.93</v>
      </c>
      <c r="J70" s="129">
        <v>7166.47</v>
      </c>
      <c r="K70" s="184">
        <v>1861386.5999999992</v>
      </c>
      <c r="L70" s="184">
        <v>215975.21999999997</v>
      </c>
      <c r="M70" s="129">
        <v>55330.71</v>
      </c>
      <c r="N70" s="129">
        <v>124</v>
      </c>
      <c r="O70" s="129">
        <v>42350.05</v>
      </c>
      <c r="P70" s="129">
        <v>62123.64</v>
      </c>
      <c r="Q70" s="129">
        <v>37238.525000000001</v>
      </c>
      <c r="R70" s="129">
        <v>2883.41</v>
      </c>
      <c r="S70" s="129">
        <v>638.17000000000007</v>
      </c>
      <c r="T70" s="129">
        <v>39.64</v>
      </c>
      <c r="U70" s="129">
        <v>1310.18</v>
      </c>
      <c r="V70" s="129">
        <v>0</v>
      </c>
      <c r="W70" s="180">
        <f t="shared" si="19"/>
        <v>2442007.3549999995</v>
      </c>
      <c r="Y70" s="98"/>
      <c r="Z70" s="98"/>
    </row>
    <row r="71" spans="1:35" ht="16.95" customHeight="1" x14ac:dyDescent="0.3">
      <c r="A71" s="109"/>
      <c r="B71" s="110"/>
      <c r="C71" s="105" t="s">
        <v>155</v>
      </c>
      <c r="D71" s="129">
        <v>7528.2199999999993</v>
      </c>
      <c r="E71" s="129">
        <v>9419.14</v>
      </c>
      <c r="F71" s="129">
        <v>5507.67</v>
      </c>
      <c r="G71" s="129">
        <v>0</v>
      </c>
      <c r="H71" s="129">
        <v>0</v>
      </c>
      <c r="I71" s="129">
        <v>739.48</v>
      </c>
      <c r="J71" s="129">
        <v>980.11</v>
      </c>
      <c r="K71" s="184">
        <v>271389.79000000004</v>
      </c>
      <c r="L71" s="184">
        <v>29576.85</v>
      </c>
      <c r="M71" s="129">
        <v>8511.15</v>
      </c>
      <c r="N71" s="129">
        <v>0</v>
      </c>
      <c r="O71" s="129">
        <v>4534.2800000000007</v>
      </c>
      <c r="P71" s="129">
        <v>21306.38</v>
      </c>
      <c r="Q71" s="129">
        <v>8909.3850000000002</v>
      </c>
      <c r="R71" s="129">
        <v>205.01</v>
      </c>
      <c r="S71" s="129">
        <v>0</v>
      </c>
      <c r="T71" s="129">
        <v>4.5</v>
      </c>
      <c r="U71" s="129">
        <v>93.5</v>
      </c>
      <c r="V71" s="129">
        <v>0</v>
      </c>
      <c r="W71" s="180">
        <f t="shared" si="19"/>
        <v>368705.46500000008</v>
      </c>
      <c r="Y71" s="98"/>
      <c r="Z71" s="98"/>
    </row>
    <row r="72" spans="1:35" x14ac:dyDescent="0.3">
      <c r="A72" s="109"/>
      <c r="B72" s="104" t="s">
        <v>230</v>
      </c>
      <c r="C72" s="105"/>
      <c r="D72" s="130">
        <v>14350.59</v>
      </c>
      <c r="E72" s="130">
        <v>14944.25</v>
      </c>
      <c r="F72" s="130">
        <v>14440.68</v>
      </c>
      <c r="G72" s="130">
        <v>0</v>
      </c>
      <c r="H72" s="130">
        <v>0</v>
      </c>
      <c r="I72" s="130">
        <v>425.77000000000004</v>
      </c>
      <c r="J72" s="130">
        <v>1973.1399999999999</v>
      </c>
      <c r="K72" s="185">
        <v>351332.74</v>
      </c>
      <c r="L72" s="185">
        <v>33995.89</v>
      </c>
      <c r="M72" s="130">
        <v>15441.52</v>
      </c>
      <c r="N72" s="130">
        <v>0</v>
      </c>
      <c r="O72" s="130">
        <v>8325.83</v>
      </c>
      <c r="P72" s="130">
        <v>21569.78</v>
      </c>
      <c r="Q72" s="130">
        <v>14448.920000000002</v>
      </c>
      <c r="R72" s="130">
        <v>483.65</v>
      </c>
      <c r="S72" s="130">
        <v>130.71</v>
      </c>
      <c r="T72" s="130">
        <v>4.97</v>
      </c>
      <c r="U72" s="130">
        <v>48.82</v>
      </c>
      <c r="V72" s="130">
        <v>0</v>
      </c>
      <c r="W72" s="181">
        <f>SUM(D72:U72)</f>
        <v>491917.26000000007</v>
      </c>
      <c r="Y72" s="98"/>
      <c r="Z72" s="98"/>
    </row>
    <row r="73" spans="1:35" ht="16.95" customHeight="1" x14ac:dyDescent="0.3">
      <c r="A73" s="257" t="s">
        <v>157</v>
      </c>
      <c r="B73" s="258"/>
      <c r="C73" s="259"/>
      <c r="D73" s="190">
        <v>4802.2299999999996</v>
      </c>
      <c r="E73" s="190">
        <v>5055.22</v>
      </c>
      <c r="F73" s="190">
        <v>1419.9299999999998</v>
      </c>
      <c r="G73" s="190">
        <v>0</v>
      </c>
      <c r="H73" s="190">
        <v>0</v>
      </c>
      <c r="I73" s="190">
        <v>45.44</v>
      </c>
      <c r="J73" s="190">
        <v>1124.19</v>
      </c>
      <c r="K73" s="191">
        <v>205519.12999999998</v>
      </c>
      <c r="L73" s="191">
        <v>25174.49</v>
      </c>
      <c r="M73" s="190">
        <v>6773.71</v>
      </c>
      <c r="N73" s="190">
        <v>0</v>
      </c>
      <c r="O73" s="190">
        <v>3004.7100000000005</v>
      </c>
      <c r="P73" s="190">
        <v>7307.62</v>
      </c>
      <c r="Q73" s="190">
        <v>2152.8199999999997</v>
      </c>
      <c r="R73" s="190">
        <v>297.56</v>
      </c>
      <c r="S73" s="190">
        <v>58.110000000000007</v>
      </c>
      <c r="T73" s="190">
        <v>7</v>
      </c>
      <c r="U73" s="190">
        <v>7</v>
      </c>
      <c r="V73" s="190">
        <v>0</v>
      </c>
      <c r="W73" s="192">
        <f>SUM(D73:U73)</f>
        <v>262749.15999999992</v>
      </c>
      <c r="Y73" s="98"/>
      <c r="Z73" s="98"/>
    </row>
    <row r="74" spans="1:35" s="99" customFormat="1" ht="34.950000000000003" customHeight="1" thickBot="1" x14ac:dyDescent="0.3">
      <c r="A74" s="115" t="s">
        <v>156</v>
      </c>
      <c r="B74" s="116"/>
      <c r="C74" s="117"/>
      <c r="D74" s="182">
        <f t="shared" ref="D74:U74" si="20">SUM(D8,D10,D42,D73)</f>
        <v>2082510.6700000002</v>
      </c>
      <c r="E74" s="182">
        <f t="shared" si="20"/>
        <v>2477662.4300000002</v>
      </c>
      <c r="F74" s="182">
        <f t="shared" si="20"/>
        <v>1354844.7100000002</v>
      </c>
      <c r="G74" s="182">
        <f t="shared" si="20"/>
        <v>2398.4899999999998</v>
      </c>
      <c r="H74" s="182">
        <f t="shared" si="20"/>
        <v>706.39999999999986</v>
      </c>
      <c r="I74" s="182">
        <f t="shared" si="20"/>
        <v>64357.030000000006</v>
      </c>
      <c r="J74" s="182">
        <f t="shared" si="20"/>
        <v>556824.28000000049</v>
      </c>
      <c r="K74" s="186">
        <f t="shared" si="20"/>
        <v>67588102.199999958</v>
      </c>
      <c r="L74" s="186">
        <f t="shared" si="20"/>
        <v>7378340.0600000005</v>
      </c>
      <c r="M74" s="182">
        <f t="shared" si="20"/>
        <v>1769332.16</v>
      </c>
      <c r="N74" s="182">
        <f t="shared" si="20"/>
        <v>1843.67</v>
      </c>
      <c r="O74" s="182">
        <f t="shared" si="20"/>
        <v>1284549.0699999998</v>
      </c>
      <c r="P74" s="182">
        <f t="shared" si="20"/>
        <v>4405352.0200000005</v>
      </c>
      <c r="Q74" s="182">
        <f t="shared" si="20"/>
        <v>1004914.3349999998</v>
      </c>
      <c r="R74" s="182">
        <f t="shared" si="20"/>
        <v>229770.81</v>
      </c>
      <c r="S74" s="182">
        <f t="shared" si="20"/>
        <v>31500.290000000005</v>
      </c>
      <c r="T74" s="182">
        <f t="shared" si="20"/>
        <v>3174.88</v>
      </c>
      <c r="U74" s="182">
        <f t="shared" si="20"/>
        <v>75157.33</v>
      </c>
      <c r="V74" s="182">
        <f>SUM('[2]JASARR_NL (2)'!V75,'[2]JASARR_NL (3)'!V75,'[2]JASARR_NL (4)'!V75)</f>
        <v>0</v>
      </c>
      <c r="W74" s="183">
        <f>SUM(W8,W10,W42,W73)</f>
        <v>90311340.834999949</v>
      </c>
      <c r="X74" s="121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</row>
    <row r="75" spans="1:35" ht="15" customHeight="1" thickTop="1" x14ac:dyDescent="0.3">
      <c r="C75" s="6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1:35" ht="15" customHeight="1" x14ac:dyDescent="0.3">
      <c r="C76" s="6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1:35" ht="15" customHeight="1" x14ac:dyDescent="0.3">
      <c r="C77" s="6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1:35" ht="15" customHeight="1" x14ac:dyDescent="0.3">
      <c r="C78" s="6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1:35" ht="15" customHeight="1" x14ac:dyDescent="0.3">
      <c r="C79" s="6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1:35" ht="15" customHeight="1" x14ac:dyDescent="0.3">
      <c r="C80" s="6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1:43" s="45" customFormat="1" ht="15" customHeight="1" x14ac:dyDescent="0.3">
      <c r="A81" s="65"/>
      <c r="B81" s="65"/>
      <c r="C81" s="65"/>
      <c r="AJ81" s="44"/>
      <c r="AK81" s="44"/>
      <c r="AL81" s="44"/>
      <c r="AM81" s="44"/>
      <c r="AN81" s="44"/>
      <c r="AO81" s="44"/>
      <c r="AP81" s="44"/>
      <c r="AQ81" s="44"/>
    </row>
    <row r="82" spans="1:43" s="45" customFormat="1" ht="15" customHeight="1" x14ac:dyDescent="0.3">
      <c r="A82" s="65"/>
      <c r="B82" s="65"/>
      <c r="C82" s="65"/>
      <c r="AJ82" s="44"/>
      <c r="AK82" s="44"/>
      <c r="AL82" s="44"/>
      <c r="AM82" s="44"/>
      <c r="AN82" s="44"/>
      <c r="AO82" s="44"/>
      <c r="AP82" s="44"/>
      <c r="AQ82" s="44"/>
    </row>
    <row r="83" spans="1:43" s="45" customFormat="1" ht="15" customHeight="1" x14ac:dyDescent="0.3">
      <c r="A83" s="65"/>
      <c r="B83" s="65"/>
      <c r="C83" s="65"/>
      <c r="AJ83" s="44"/>
      <c r="AK83" s="44"/>
      <c r="AL83" s="44"/>
      <c r="AM83" s="44"/>
      <c r="AN83" s="44"/>
      <c r="AO83" s="44"/>
      <c r="AP83" s="44"/>
      <c r="AQ83" s="44"/>
    </row>
    <row r="84" spans="1:43" s="45" customFormat="1" ht="15" customHeight="1" x14ac:dyDescent="0.3">
      <c r="A84" s="65"/>
      <c r="B84" s="65"/>
      <c r="C84" s="65"/>
      <c r="AJ84" s="44"/>
      <c r="AK84" s="44"/>
      <c r="AL84" s="44"/>
      <c r="AM84" s="44"/>
      <c r="AN84" s="44"/>
      <c r="AO84" s="44"/>
      <c r="AP84" s="44"/>
      <c r="AQ84" s="44"/>
    </row>
    <row r="85" spans="1:43" s="45" customFormat="1" ht="15" customHeight="1" x14ac:dyDescent="0.3">
      <c r="A85" s="65"/>
      <c r="B85" s="65"/>
      <c r="C85" s="65"/>
      <c r="AJ85" s="44"/>
      <c r="AK85" s="44"/>
      <c r="AL85" s="44"/>
      <c r="AM85" s="44"/>
      <c r="AN85" s="44"/>
      <c r="AO85" s="44"/>
      <c r="AP85" s="44"/>
      <c r="AQ85" s="44"/>
    </row>
    <row r="86" spans="1:43" s="45" customFormat="1" ht="15" customHeight="1" x14ac:dyDescent="0.3">
      <c r="A86" s="65"/>
      <c r="B86" s="65"/>
      <c r="C86" s="65"/>
      <c r="AJ86" s="44"/>
      <c r="AK86" s="44"/>
      <c r="AL86" s="44"/>
      <c r="AM86" s="44"/>
      <c r="AN86" s="44"/>
      <c r="AO86" s="44"/>
      <c r="AP86" s="44"/>
      <c r="AQ86" s="44"/>
    </row>
    <row r="87" spans="1:43" s="45" customFormat="1" ht="15" customHeight="1" x14ac:dyDescent="0.3">
      <c r="A87" s="65"/>
      <c r="B87" s="65"/>
      <c r="C87" s="65"/>
      <c r="AJ87" s="44"/>
      <c r="AK87" s="44"/>
      <c r="AL87" s="44"/>
      <c r="AM87" s="44"/>
      <c r="AN87" s="44"/>
      <c r="AO87" s="44"/>
      <c r="AP87" s="44"/>
      <c r="AQ87" s="44"/>
    </row>
    <row r="88" spans="1:43" s="45" customFormat="1" ht="15" customHeight="1" x14ac:dyDescent="0.3">
      <c r="A88" s="65"/>
      <c r="B88" s="65"/>
      <c r="C88" s="65"/>
      <c r="AJ88" s="44"/>
      <c r="AK88" s="44"/>
      <c r="AL88" s="44"/>
      <c r="AM88" s="44"/>
      <c r="AN88" s="44"/>
      <c r="AO88" s="44"/>
      <c r="AP88" s="44"/>
      <c r="AQ88" s="44"/>
    </row>
    <row r="89" spans="1:43" s="45" customFormat="1" ht="15" customHeight="1" x14ac:dyDescent="0.3">
      <c r="A89" s="65"/>
      <c r="B89" s="65"/>
      <c r="C89" s="65"/>
      <c r="AJ89" s="44"/>
      <c r="AK89" s="44"/>
      <c r="AL89" s="44"/>
      <c r="AM89" s="44"/>
      <c r="AN89" s="44"/>
      <c r="AO89" s="44"/>
      <c r="AP89" s="44"/>
      <c r="AQ89" s="44"/>
    </row>
    <row r="90" spans="1:43" s="45" customFormat="1" ht="15" customHeight="1" x14ac:dyDescent="0.3">
      <c r="A90" s="65"/>
      <c r="B90" s="65"/>
      <c r="C90" s="65"/>
      <c r="AJ90" s="44"/>
      <c r="AK90" s="44"/>
      <c r="AL90" s="44"/>
      <c r="AM90" s="44"/>
      <c r="AN90" s="44"/>
      <c r="AO90" s="44"/>
      <c r="AP90" s="44"/>
      <c r="AQ90" s="44"/>
    </row>
    <row r="91" spans="1:43" s="45" customFormat="1" ht="15" customHeight="1" x14ac:dyDescent="0.3">
      <c r="A91" s="65"/>
      <c r="B91" s="65"/>
      <c r="C91" s="65"/>
      <c r="AJ91" s="44"/>
      <c r="AK91" s="44"/>
      <c r="AL91" s="44"/>
      <c r="AM91" s="44"/>
      <c r="AN91" s="44"/>
      <c r="AO91" s="44"/>
      <c r="AP91" s="44"/>
      <c r="AQ91" s="44"/>
    </row>
    <row r="92" spans="1:43" s="45" customFormat="1" ht="15" customHeight="1" x14ac:dyDescent="0.3">
      <c r="A92" s="65"/>
      <c r="B92" s="65"/>
      <c r="C92" s="65"/>
      <c r="AJ92" s="44"/>
      <c r="AK92" s="44"/>
      <c r="AL92" s="44"/>
      <c r="AM92" s="44"/>
      <c r="AN92" s="44"/>
      <c r="AO92" s="44"/>
      <c r="AP92" s="44"/>
      <c r="AQ92" s="44"/>
    </row>
    <row r="93" spans="1:43" s="45" customFormat="1" ht="15" customHeight="1" x14ac:dyDescent="0.3">
      <c r="A93" s="65"/>
      <c r="B93" s="65"/>
      <c r="C93" s="65"/>
      <c r="AJ93" s="44"/>
      <c r="AK93" s="44"/>
      <c r="AL93" s="44"/>
      <c r="AM93" s="44"/>
      <c r="AN93" s="44"/>
      <c r="AO93" s="44"/>
      <c r="AP93" s="44"/>
      <c r="AQ93" s="44"/>
    </row>
    <row r="94" spans="1:43" s="45" customFormat="1" ht="15" customHeight="1" x14ac:dyDescent="0.3">
      <c r="A94" s="65"/>
      <c r="B94" s="65"/>
      <c r="C94" s="65"/>
      <c r="AJ94" s="44"/>
      <c r="AK94" s="44"/>
      <c r="AL94" s="44"/>
      <c r="AM94" s="44"/>
      <c r="AN94" s="44"/>
      <c r="AO94" s="44"/>
      <c r="AP94" s="44"/>
      <c r="AQ94" s="44"/>
    </row>
    <row r="95" spans="1:43" s="45" customFormat="1" ht="15" customHeight="1" x14ac:dyDescent="0.3">
      <c r="A95" s="65"/>
      <c r="B95" s="65"/>
      <c r="C95" s="65"/>
      <c r="AJ95" s="44"/>
      <c r="AK95" s="44"/>
      <c r="AL95" s="44"/>
      <c r="AM95" s="44"/>
      <c r="AN95" s="44"/>
      <c r="AO95" s="44"/>
      <c r="AP95" s="44"/>
      <c r="AQ95" s="44"/>
    </row>
    <row r="96" spans="1:43" s="45" customFormat="1" ht="15" customHeight="1" x14ac:dyDescent="0.3">
      <c r="A96" s="65"/>
      <c r="B96" s="65"/>
      <c r="C96" s="65"/>
      <c r="AJ96" s="44"/>
      <c r="AK96" s="44"/>
      <c r="AL96" s="44"/>
      <c r="AM96" s="44"/>
      <c r="AN96" s="44"/>
      <c r="AO96" s="44"/>
      <c r="AP96" s="44"/>
      <c r="AQ96" s="44"/>
    </row>
    <row r="97" spans="1:43" s="45" customFormat="1" ht="15" customHeight="1" x14ac:dyDescent="0.3">
      <c r="A97" s="65"/>
      <c r="B97" s="65"/>
      <c r="C97" s="65"/>
      <c r="AJ97" s="44"/>
      <c r="AK97" s="44"/>
      <c r="AL97" s="44"/>
      <c r="AM97" s="44"/>
      <c r="AN97" s="44"/>
      <c r="AO97" s="44"/>
      <c r="AP97" s="44"/>
      <c r="AQ97" s="44"/>
    </row>
    <row r="98" spans="1:43" s="45" customFormat="1" ht="15" customHeight="1" x14ac:dyDescent="0.3">
      <c r="A98" s="65"/>
      <c r="B98" s="65"/>
      <c r="C98" s="65"/>
      <c r="AJ98" s="44"/>
      <c r="AK98" s="44"/>
      <c r="AL98" s="44"/>
      <c r="AM98" s="44"/>
      <c r="AN98" s="44"/>
      <c r="AO98" s="44"/>
      <c r="AP98" s="44"/>
      <c r="AQ98" s="44"/>
    </row>
    <row r="99" spans="1:43" s="45" customFormat="1" ht="15" customHeight="1" x14ac:dyDescent="0.3">
      <c r="A99" s="65"/>
      <c r="B99" s="65"/>
      <c r="C99" s="65"/>
      <c r="AJ99" s="44"/>
      <c r="AK99" s="44"/>
      <c r="AL99" s="44"/>
      <c r="AM99" s="44"/>
      <c r="AN99" s="44"/>
      <c r="AO99" s="44"/>
      <c r="AP99" s="44"/>
      <c r="AQ99" s="44"/>
    </row>
    <row r="100" spans="1:43" s="45" customFormat="1" ht="15" customHeight="1" x14ac:dyDescent="0.3">
      <c r="A100" s="65"/>
      <c r="B100" s="65"/>
      <c r="C100" s="65"/>
      <c r="AJ100" s="44"/>
      <c r="AK100" s="44"/>
      <c r="AL100" s="44"/>
      <c r="AM100" s="44"/>
      <c r="AN100" s="44"/>
      <c r="AO100" s="44"/>
      <c r="AP100" s="44"/>
      <c r="AQ100" s="44"/>
    </row>
    <row r="101" spans="1:43" s="45" customFormat="1" ht="15" customHeight="1" x14ac:dyDescent="0.3">
      <c r="A101" s="65"/>
      <c r="B101" s="65"/>
      <c r="C101" s="65"/>
      <c r="AJ101" s="44"/>
      <c r="AK101" s="44"/>
      <c r="AL101" s="44"/>
      <c r="AM101" s="44"/>
      <c r="AN101" s="44"/>
      <c r="AO101" s="44"/>
      <c r="AP101" s="44"/>
      <c r="AQ101" s="44"/>
    </row>
    <row r="102" spans="1:43" s="45" customFormat="1" ht="15" customHeight="1" x14ac:dyDescent="0.3">
      <c r="A102" s="65"/>
      <c r="B102" s="65"/>
      <c r="C102" s="65"/>
      <c r="AJ102" s="44"/>
      <c r="AK102" s="44"/>
      <c r="AL102" s="44"/>
      <c r="AM102" s="44"/>
      <c r="AN102" s="44"/>
      <c r="AO102" s="44"/>
      <c r="AP102" s="44"/>
      <c r="AQ102" s="44"/>
    </row>
    <row r="103" spans="1:43" s="45" customFormat="1" ht="15" customHeight="1" x14ac:dyDescent="0.3">
      <c r="A103" s="65"/>
      <c r="B103" s="65"/>
      <c r="C103" s="65"/>
      <c r="AJ103" s="44"/>
      <c r="AK103" s="44"/>
      <c r="AL103" s="44"/>
      <c r="AM103" s="44"/>
      <c r="AN103" s="44"/>
      <c r="AO103" s="44"/>
      <c r="AP103" s="44"/>
      <c r="AQ103" s="44"/>
    </row>
    <row r="104" spans="1:43" s="45" customFormat="1" ht="15" customHeight="1" x14ac:dyDescent="0.3">
      <c r="A104" s="65"/>
      <c r="B104" s="65"/>
      <c r="C104" s="65"/>
      <c r="AJ104" s="44"/>
      <c r="AK104" s="44"/>
      <c r="AL104" s="44"/>
      <c r="AM104" s="44"/>
      <c r="AN104" s="44"/>
      <c r="AO104" s="44"/>
      <c r="AP104" s="44"/>
      <c r="AQ104" s="44"/>
    </row>
    <row r="105" spans="1:43" s="45" customFormat="1" ht="15" customHeight="1" x14ac:dyDescent="0.3">
      <c r="A105" s="65"/>
      <c r="B105" s="65"/>
      <c r="C105" s="65"/>
      <c r="AJ105" s="44"/>
      <c r="AK105" s="44"/>
      <c r="AL105" s="44"/>
      <c r="AM105" s="44"/>
      <c r="AN105" s="44"/>
      <c r="AO105" s="44"/>
      <c r="AP105" s="44"/>
      <c r="AQ105" s="44"/>
    </row>
    <row r="106" spans="1:43" s="45" customFormat="1" ht="15" customHeight="1" x14ac:dyDescent="0.3">
      <c r="A106" s="65"/>
      <c r="B106" s="65"/>
      <c r="C106" s="65"/>
      <c r="AJ106" s="44"/>
      <c r="AK106" s="44"/>
      <c r="AL106" s="44"/>
      <c r="AM106" s="44"/>
      <c r="AN106" s="44"/>
      <c r="AO106" s="44"/>
      <c r="AP106" s="44"/>
      <c r="AQ106" s="44"/>
    </row>
    <row r="107" spans="1:43" s="45" customFormat="1" ht="15" customHeight="1" x14ac:dyDescent="0.3">
      <c r="A107" s="65"/>
      <c r="B107" s="65"/>
      <c r="C107" s="65"/>
      <c r="AJ107" s="44"/>
      <c r="AK107" s="44"/>
      <c r="AL107" s="44"/>
      <c r="AM107" s="44"/>
      <c r="AN107" s="44"/>
      <c r="AO107" s="44"/>
      <c r="AP107" s="44"/>
      <c r="AQ107" s="44"/>
    </row>
    <row r="108" spans="1:43" s="45" customFormat="1" ht="15" customHeight="1" x14ac:dyDescent="0.3">
      <c r="A108" s="65"/>
      <c r="B108" s="65"/>
      <c r="C108" s="65"/>
      <c r="AJ108" s="44"/>
      <c r="AK108" s="44"/>
      <c r="AL108" s="44"/>
      <c r="AM108" s="44"/>
      <c r="AN108" s="44"/>
      <c r="AO108" s="44"/>
      <c r="AP108" s="44"/>
      <c r="AQ108" s="44"/>
    </row>
    <row r="109" spans="1:43" s="45" customFormat="1" ht="15" customHeight="1" x14ac:dyDescent="0.3">
      <c r="A109" s="65"/>
      <c r="B109" s="65"/>
      <c r="C109" s="65"/>
      <c r="AJ109" s="44"/>
      <c r="AK109" s="44"/>
      <c r="AL109" s="44"/>
      <c r="AM109" s="44"/>
      <c r="AN109" s="44"/>
      <c r="AO109" s="44"/>
      <c r="AP109" s="44"/>
      <c r="AQ109" s="44"/>
    </row>
    <row r="110" spans="1:43" s="45" customFormat="1" ht="15" customHeight="1" x14ac:dyDescent="0.3">
      <c r="A110" s="65"/>
      <c r="B110" s="65"/>
      <c r="C110" s="65"/>
      <c r="AJ110" s="44"/>
      <c r="AK110" s="44"/>
      <c r="AL110" s="44"/>
      <c r="AM110" s="44"/>
      <c r="AN110" s="44"/>
      <c r="AO110" s="44"/>
      <c r="AP110" s="44"/>
      <c r="AQ110" s="44"/>
    </row>
    <row r="111" spans="1:43" s="45" customFormat="1" ht="15" customHeight="1" x14ac:dyDescent="0.3">
      <c r="A111" s="65"/>
      <c r="B111" s="65"/>
      <c r="C111" s="65"/>
      <c r="AJ111" s="44"/>
      <c r="AK111" s="44"/>
      <c r="AL111" s="44"/>
      <c r="AM111" s="44"/>
      <c r="AN111" s="44"/>
      <c r="AO111" s="44"/>
      <c r="AP111" s="44"/>
      <c r="AQ111" s="44"/>
    </row>
    <row r="112" spans="1:43" s="45" customFormat="1" ht="15" customHeight="1" x14ac:dyDescent="0.3">
      <c r="A112" s="65"/>
      <c r="B112" s="65"/>
      <c r="C112" s="65"/>
      <c r="AJ112" s="44"/>
      <c r="AK112" s="44"/>
      <c r="AL112" s="44"/>
      <c r="AM112" s="44"/>
      <c r="AN112" s="44"/>
      <c r="AO112" s="44"/>
      <c r="AP112" s="44"/>
      <c r="AQ112" s="44"/>
    </row>
    <row r="113" spans="1:43" s="45" customFormat="1" ht="15" customHeight="1" x14ac:dyDescent="0.3">
      <c r="A113" s="65"/>
      <c r="B113" s="65"/>
      <c r="C113" s="65"/>
      <c r="AJ113" s="44"/>
      <c r="AK113" s="44"/>
      <c r="AL113" s="44"/>
      <c r="AM113" s="44"/>
      <c r="AN113" s="44"/>
      <c r="AO113" s="44"/>
      <c r="AP113" s="44"/>
      <c r="AQ113" s="44"/>
    </row>
    <row r="114" spans="1:43" s="45" customFormat="1" ht="15" customHeight="1" x14ac:dyDescent="0.3">
      <c r="A114" s="65"/>
      <c r="B114" s="65"/>
      <c r="C114" s="65"/>
      <c r="AJ114" s="44"/>
      <c r="AK114" s="44"/>
      <c r="AL114" s="44"/>
      <c r="AM114" s="44"/>
      <c r="AN114" s="44"/>
      <c r="AO114" s="44"/>
      <c r="AP114" s="44"/>
      <c r="AQ114" s="44"/>
    </row>
    <row r="115" spans="1:43" s="45" customFormat="1" ht="15" customHeight="1" x14ac:dyDescent="0.3">
      <c r="A115" s="65"/>
      <c r="B115" s="65"/>
      <c r="C115" s="65"/>
      <c r="AJ115" s="44"/>
      <c r="AK115" s="44"/>
      <c r="AL115" s="44"/>
      <c r="AM115" s="44"/>
      <c r="AN115" s="44"/>
      <c r="AO115" s="44"/>
      <c r="AP115" s="44"/>
      <c r="AQ115" s="44"/>
    </row>
    <row r="116" spans="1:43" s="45" customFormat="1" ht="15" customHeight="1" x14ac:dyDescent="0.3">
      <c r="A116" s="65"/>
      <c r="B116" s="65"/>
      <c r="C116" s="65"/>
      <c r="AJ116" s="44"/>
      <c r="AK116" s="44"/>
      <c r="AL116" s="44"/>
      <c r="AM116" s="44"/>
      <c r="AN116" s="44"/>
      <c r="AO116" s="44"/>
      <c r="AP116" s="44"/>
      <c r="AQ116" s="44"/>
    </row>
    <row r="117" spans="1:43" s="45" customFormat="1" ht="15" customHeight="1" x14ac:dyDescent="0.3">
      <c r="A117" s="65"/>
      <c r="B117" s="65"/>
      <c r="C117" s="65"/>
      <c r="AJ117" s="44"/>
      <c r="AK117" s="44"/>
      <c r="AL117" s="44"/>
      <c r="AM117" s="44"/>
      <c r="AN117" s="44"/>
      <c r="AO117" s="44"/>
      <c r="AP117" s="44"/>
      <c r="AQ117" s="44"/>
    </row>
    <row r="118" spans="1:43" s="45" customFormat="1" ht="15" customHeight="1" x14ac:dyDescent="0.3">
      <c r="A118" s="65"/>
      <c r="B118" s="65"/>
      <c r="C118" s="65"/>
      <c r="AJ118" s="44"/>
      <c r="AK118" s="44"/>
      <c r="AL118" s="44"/>
      <c r="AM118" s="44"/>
      <c r="AN118" s="44"/>
      <c r="AO118" s="44"/>
      <c r="AP118" s="44"/>
      <c r="AQ118" s="44"/>
    </row>
    <row r="119" spans="1:43" s="45" customFormat="1" ht="15" customHeight="1" x14ac:dyDescent="0.3">
      <c r="A119" s="65"/>
      <c r="B119" s="65"/>
      <c r="C119" s="65"/>
      <c r="AJ119" s="44"/>
      <c r="AK119" s="44"/>
      <c r="AL119" s="44"/>
      <c r="AM119" s="44"/>
      <c r="AN119" s="44"/>
      <c r="AO119" s="44"/>
      <c r="AP119" s="44"/>
      <c r="AQ119" s="44"/>
    </row>
    <row r="120" spans="1:43" s="45" customFormat="1" ht="15" customHeight="1" x14ac:dyDescent="0.3">
      <c r="A120" s="65"/>
      <c r="B120" s="65"/>
      <c r="C120" s="65"/>
      <c r="AJ120" s="44"/>
      <c r="AK120" s="44"/>
      <c r="AL120" s="44"/>
      <c r="AM120" s="44"/>
      <c r="AN120" s="44"/>
      <c r="AO120" s="44"/>
      <c r="AP120" s="44"/>
      <c r="AQ120" s="44"/>
    </row>
    <row r="121" spans="1:43" s="45" customFormat="1" x14ac:dyDescent="0.3">
      <c r="A121" s="65"/>
      <c r="B121" s="65"/>
      <c r="C121" s="65"/>
      <c r="AJ121" s="44"/>
      <c r="AK121" s="44"/>
      <c r="AL121" s="44"/>
      <c r="AM121" s="44"/>
      <c r="AN121" s="44"/>
      <c r="AO121" s="44"/>
      <c r="AP121" s="44"/>
      <c r="AQ121" s="44"/>
    </row>
    <row r="122" spans="1:43" s="45" customFormat="1" x14ac:dyDescent="0.3">
      <c r="A122" s="65"/>
      <c r="B122" s="65"/>
      <c r="C122" s="65"/>
      <c r="AJ122" s="44"/>
      <c r="AK122" s="44"/>
      <c r="AL122" s="44"/>
      <c r="AM122" s="44"/>
      <c r="AN122" s="44"/>
      <c r="AO122" s="44"/>
      <c r="AP122" s="44"/>
      <c r="AQ122" s="44"/>
    </row>
    <row r="123" spans="1:43" s="45" customFormat="1" x14ac:dyDescent="0.3">
      <c r="A123" s="65"/>
      <c r="B123" s="65"/>
      <c r="C123" s="65"/>
      <c r="AJ123" s="44"/>
      <c r="AK123" s="44"/>
      <c r="AL123" s="44"/>
      <c r="AM123" s="44"/>
      <c r="AN123" s="44"/>
      <c r="AO123" s="44"/>
      <c r="AP123" s="44"/>
      <c r="AQ123" s="44"/>
    </row>
    <row r="124" spans="1:43" s="45" customFormat="1" x14ac:dyDescent="0.3">
      <c r="A124" s="65"/>
      <c r="B124" s="65"/>
      <c r="C124" s="65"/>
      <c r="AJ124" s="44"/>
      <c r="AK124" s="44"/>
      <c r="AL124" s="44"/>
      <c r="AM124" s="44"/>
      <c r="AN124" s="44"/>
      <c r="AO124" s="44"/>
      <c r="AP124" s="44"/>
      <c r="AQ124" s="44"/>
    </row>
    <row r="125" spans="1:43" s="45" customFormat="1" x14ac:dyDescent="0.3">
      <c r="A125" s="65"/>
      <c r="B125" s="65"/>
      <c r="C125" s="65"/>
      <c r="AJ125" s="44"/>
      <c r="AK125" s="44"/>
      <c r="AL125" s="44"/>
      <c r="AM125" s="44"/>
      <c r="AN125" s="44"/>
      <c r="AO125" s="44"/>
      <c r="AP125" s="44"/>
      <c r="AQ125" s="44"/>
    </row>
    <row r="126" spans="1:43" s="45" customFormat="1" x14ac:dyDescent="0.3">
      <c r="A126" s="65"/>
      <c r="B126" s="65"/>
      <c r="C126" s="65"/>
      <c r="AJ126" s="44"/>
      <c r="AK126" s="44"/>
      <c r="AL126" s="44"/>
      <c r="AM126" s="44"/>
      <c r="AN126" s="44"/>
      <c r="AO126" s="44"/>
      <c r="AP126" s="44"/>
      <c r="AQ126" s="44"/>
    </row>
    <row r="127" spans="1:43" s="45" customFormat="1" x14ac:dyDescent="0.3">
      <c r="A127" s="65"/>
      <c r="B127" s="65"/>
      <c r="C127" s="65"/>
      <c r="AJ127" s="44"/>
      <c r="AK127" s="44"/>
      <c r="AL127" s="44"/>
      <c r="AM127" s="44"/>
      <c r="AN127" s="44"/>
      <c r="AO127" s="44"/>
      <c r="AP127" s="44"/>
      <c r="AQ127" s="44"/>
    </row>
    <row r="128" spans="1:43" s="45" customFormat="1" x14ac:dyDescent="0.3">
      <c r="A128" s="65"/>
      <c r="B128" s="65"/>
      <c r="C128" s="65"/>
      <c r="AJ128" s="44"/>
      <c r="AK128" s="44"/>
      <c r="AL128" s="44"/>
      <c r="AM128" s="44"/>
      <c r="AN128" s="44"/>
      <c r="AO128" s="44"/>
      <c r="AP128" s="44"/>
      <c r="AQ128" s="44"/>
    </row>
    <row r="129" spans="1:43" s="45" customFormat="1" x14ac:dyDescent="0.3">
      <c r="A129" s="65"/>
      <c r="B129" s="65"/>
      <c r="C129" s="65"/>
      <c r="AJ129" s="44"/>
      <c r="AK129" s="44"/>
      <c r="AL129" s="44"/>
      <c r="AM129" s="44"/>
      <c r="AN129" s="44"/>
      <c r="AO129" s="44"/>
      <c r="AP129" s="44"/>
      <c r="AQ129" s="44"/>
    </row>
    <row r="130" spans="1:43" s="45" customFormat="1" x14ac:dyDescent="0.3">
      <c r="A130" s="65"/>
      <c r="B130" s="65"/>
      <c r="C130" s="65"/>
      <c r="AJ130" s="44"/>
      <c r="AK130" s="44"/>
      <c r="AL130" s="44"/>
      <c r="AM130" s="44"/>
      <c r="AN130" s="44"/>
      <c r="AO130" s="44"/>
      <c r="AP130" s="44"/>
      <c r="AQ130" s="44"/>
    </row>
    <row r="131" spans="1:43" s="45" customFormat="1" x14ac:dyDescent="0.3">
      <c r="A131" s="65"/>
      <c r="B131" s="65"/>
      <c r="C131" s="65"/>
      <c r="AJ131" s="44"/>
      <c r="AK131" s="44"/>
      <c r="AL131" s="44"/>
      <c r="AM131" s="44"/>
      <c r="AN131" s="44"/>
      <c r="AO131" s="44"/>
      <c r="AP131" s="44"/>
      <c r="AQ131" s="44"/>
    </row>
    <row r="132" spans="1:43" s="45" customFormat="1" x14ac:dyDescent="0.3">
      <c r="A132" s="65"/>
      <c r="B132" s="65"/>
      <c r="C132" s="65"/>
      <c r="AJ132" s="44"/>
      <c r="AK132" s="44"/>
      <c r="AL132" s="44"/>
      <c r="AM132" s="44"/>
      <c r="AN132" s="44"/>
      <c r="AO132" s="44"/>
      <c r="AP132" s="44"/>
      <c r="AQ132" s="44"/>
    </row>
    <row r="133" spans="1:43" s="45" customFormat="1" x14ac:dyDescent="0.3">
      <c r="A133" s="65"/>
      <c r="B133" s="65"/>
      <c r="C133" s="65"/>
      <c r="AJ133" s="44"/>
      <c r="AK133" s="44"/>
      <c r="AL133" s="44"/>
      <c r="AM133" s="44"/>
      <c r="AN133" s="44"/>
      <c r="AO133" s="44"/>
      <c r="AP133" s="44"/>
      <c r="AQ133" s="44"/>
    </row>
    <row r="134" spans="1:43" s="45" customFormat="1" x14ac:dyDescent="0.3">
      <c r="A134" s="65"/>
      <c r="B134" s="65"/>
      <c r="C134" s="65"/>
      <c r="AJ134" s="44"/>
      <c r="AK134" s="44"/>
      <c r="AL134" s="44"/>
      <c r="AM134" s="44"/>
      <c r="AN134" s="44"/>
      <c r="AO134" s="44"/>
      <c r="AP134" s="44"/>
      <c r="AQ134" s="44"/>
    </row>
    <row r="135" spans="1:43" s="45" customFormat="1" x14ac:dyDescent="0.3">
      <c r="A135" s="65"/>
      <c r="B135" s="65"/>
      <c r="C135" s="65"/>
      <c r="AJ135" s="44"/>
      <c r="AK135" s="44"/>
      <c r="AL135" s="44"/>
      <c r="AM135" s="44"/>
      <c r="AN135" s="44"/>
      <c r="AO135" s="44"/>
      <c r="AP135" s="44"/>
      <c r="AQ135" s="44"/>
    </row>
    <row r="136" spans="1:43" s="45" customFormat="1" x14ac:dyDescent="0.3">
      <c r="A136" s="65"/>
      <c r="B136" s="65"/>
      <c r="C136" s="65"/>
      <c r="AJ136" s="44"/>
      <c r="AK136" s="44"/>
      <c r="AL136" s="44"/>
      <c r="AM136" s="44"/>
      <c r="AN136" s="44"/>
      <c r="AO136" s="44"/>
      <c r="AP136" s="44"/>
      <c r="AQ136" s="44"/>
    </row>
    <row r="137" spans="1:43" s="45" customFormat="1" x14ac:dyDescent="0.3">
      <c r="A137" s="65"/>
      <c r="B137" s="65"/>
      <c r="C137" s="65"/>
      <c r="AJ137" s="44"/>
      <c r="AK137" s="44"/>
      <c r="AL137" s="44"/>
      <c r="AM137" s="44"/>
      <c r="AN137" s="44"/>
      <c r="AO137" s="44"/>
      <c r="AP137" s="44"/>
      <c r="AQ137" s="44"/>
    </row>
    <row r="138" spans="1:43" s="45" customFormat="1" x14ac:dyDescent="0.3">
      <c r="A138" s="65"/>
      <c r="B138" s="65"/>
      <c r="C138" s="65"/>
      <c r="AJ138" s="44"/>
      <c r="AK138" s="44"/>
      <c r="AL138" s="44"/>
      <c r="AM138" s="44"/>
      <c r="AN138" s="44"/>
      <c r="AO138" s="44"/>
      <c r="AP138" s="44"/>
      <c r="AQ138" s="44"/>
    </row>
    <row r="139" spans="1:43" s="45" customFormat="1" x14ac:dyDescent="0.3">
      <c r="A139" s="65"/>
      <c r="B139" s="65"/>
      <c r="C139" s="65"/>
      <c r="AJ139" s="44"/>
      <c r="AK139" s="44"/>
      <c r="AL139" s="44"/>
      <c r="AM139" s="44"/>
      <c r="AN139" s="44"/>
      <c r="AO139" s="44"/>
      <c r="AP139" s="44"/>
      <c r="AQ139" s="44"/>
    </row>
    <row r="140" spans="1:43" s="45" customFormat="1" x14ac:dyDescent="0.3">
      <c r="A140" s="65"/>
      <c r="B140" s="65"/>
      <c r="C140" s="65"/>
      <c r="AJ140" s="44"/>
      <c r="AK140" s="44"/>
      <c r="AL140" s="44"/>
      <c r="AM140" s="44"/>
      <c r="AN140" s="44"/>
      <c r="AO140" s="44"/>
      <c r="AP140" s="44"/>
      <c r="AQ140" s="44"/>
    </row>
    <row r="141" spans="1:43" s="45" customFormat="1" x14ac:dyDescent="0.3">
      <c r="A141" s="65"/>
      <c r="B141" s="65"/>
      <c r="C141" s="65"/>
      <c r="AJ141" s="44"/>
      <c r="AK141" s="44"/>
      <c r="AL141" s="44"/>
      <c r="AM141" s="44"/>
      <c r="AN141" s="44"/>
      <c r="AO141" s="44"/>
      <c r="AP141" s="44"/>
      <c r="AQ141" s="44"/>
    </row>
    <row r="142" spans="1:43" s="45" customFormat="1" x14ac:dyDescent="0.3">
      <c r="A142" s="65"/>
      <c r="B142" s="65"/>
      <c r="C142" s="65"/>
      <c r="AJ142" s="44"/>
      <c r="AK142" s="44"/>
      <c r="AL142" s="44"/>
      <c r="AM142" s="44"/>
      <c r="AN142" s="44"/>
      <c r="AO142" s="44"/>
      <c r="AP142" s="44"/>
      <c r="AQ142" s="44"/>
    </row>
    <row r="143" spans="1:43" s="45" customFormat="1" x14ac:dyDescent="0.3">
      <c r="A143" s="65"/>
      <c r="B143" s="65"/>
      <c r="C143" s="65"/>
      <c r="AJ143" s="44"/>
      <c r="AK143" s="44"/>
      <c r="AL143" s="44"/>
      <c r="AM143" s="44"/>
      <c r="AN143" s="44"/>
      <c r="AO143" s="44"/>
      <c r="AP143" s="44"/>
      <c r="AQ143" s="44"/>
    </row>
    <row r="144" spans="1:43" s="45" customFormat="1" x14ac:dyDescent="0.3">
      <c r="A144" s="65"/>
      <c r="B144" s="65"/>
      <c r="C144" s="65"/>
      <c r="AJ144" s="44"/>
      <c r="AK144" s="44"/>
      <c r="AL144" s="44"/>
      <c r="AM144" s="44"/>
      <c r="AN144" s="44"/>
      <c r="AO144" s="44"/>
      <c r="AP144" s="44"/>
      <c r="AQ144" s="44"/>
    </row>
    <row r="145" spans="1:43" s="45" customFormat="1" x14ac:dyDescent="0.3">
      <c r="A145" s="65"/>
      <c r="B145" s="65"/>
      <c r="C145" s="65"/>
      <c r="AJ145" s="44"/>
      <c r="AK145" s="44"/>
      <c r="AL145" s="44"/>
      <c r="AM145" s="44"/>
      <c r="AN145" s="44"/>
      <c r="AO145" s="44"/>
      <c r="AP145" s="44"/>
      <c r="AQ145" s="44"/>
    </row>
    <row r="146" spans="1:43" s="45" customFormat="1" x14ac:dyDescent="0.3">
      <c r="A146" s="65"/>
      <c r="B146" s="65"/>
      <c r="C146" s="65"/>
      <c r="AJ146" s="44"/>
      <c r="AK146" s="44"/>
      <c r="AL146" s="44"/>
      <c r="AM146" s="44"/>
      <c r="AN146" s="44"/>
      <c r="AO146" s="44"/>
      <c r="AP146" s="44"/>
      <c r="AQ146" s="44"/>
    </row>
    <row r="147" spans="1:43" s="45" customFormat="1" x14ac:dyDescent="0.3">
      <c r="A147" s="65"/>
      <c r="B147" s="65"/>
      <c r="C147" s="65"/>
      <c r="AJ147" s="44"/>
      <c r="AK147" s="44"/>
      <c r="AL147" s="44"/>
      <c r="AM147" s="44"/>
      <c r="AN147" s="44"/>
      <c r="AO147" s="44"/>
      <c r="AP147" s="44"/>
      <c r="AQ147" s="44"/>
    </row>
    <row r="148" spans="1:43" s="45" customFormat="1" x14ac:dyDescent="0.3">
      <c r="A148" s="65"/>
      <c r="B148" s="65"/>
      <c r="C148" s="65"/>
      <c r="AJ148" s="44"/>
      <c r="AK148" s="44"/>
      <c r="AL148" s="44"/>
      <c r="AM148" s="44"/>
      <c r="AN148" s="44"/>
      <c r="AO148" s="44"/>
      <c r="AP148" s="44"/>
      <c r="AQ148" s="44"/>
    </row>
    <row r="149" spans="1:43" s="45" customFormat="1" x14ac:dyDescent="0.3">
      <c r="A149" s="65"/>
      <c r="B149" s="65"/>
      <c r="C149" s="65"/>
      <c r="AJ149" s="44"/>
      <c r="AK149" s="44"/>
      <c r="AL149" s="44"/>
      <c r="AM149" s="44"/>
      <c r="AN149" s="44"/>
      <c r="AO149" s="44"/>
      <c r="AP149" s="44"/>
      <c r="AQ149" s="44"/>
    </row>
    <row r="150" spans="1:43" s="45" customFormat="1" x14ac:dyDescent="0.3">
      <c r="A150" s="65"/>
      <c r="B150" s="65"/>
      <c r="C150" s="65"/>
      <c r="AJ150" s="44"/>
      <c r="AK150" s="44"/>
      <c r="AL150" s="44"/>
      <c r="AM150" s="44"/>
      <c r="AN150" s="44"/>
      <c r="AO150" s="44"/>
      <c r="AP150" s="44"/>
      <c r="AQ150" s="44"/>
    </row>
    <row r="151" spans="1:43" s="45" customFormat="1" x14ac:dyDescent="0.3">
      <c r="A151" s="65"/>
      <c r="B151" s="65"/>
      <c r="C151" s="65"/>
      <c r="AJ151" s="44"/>
      <c r="AK151" s="44"/>
      <c r="AL151" s="44"/>
      <c r="AM151" s="44"/>
      <c r="AN151" s="44"/>
      <c r="AO151" s="44"/>
      <c r="AP151" s="44"/>
      <c r="AQ151" s="44"/>
    </row>
    <row r="152" spans="1:43" s="45" customFormat="1" x14ac:dyDescent="0.3">
      <c r="A152" s="65"/>
      <c r="B152" s="65"/>
      <c r="C152" s="65"/>
      <c r="AJ152" s="44"/>
      <c r="AK152" s="44"/>
      <c r="AL152" s="44"/>
      <c r="AM152" s="44"/>
      <c r="AN152" s="44"/>
      <c r="AO152" s="44"/>
      <c r="AP152" s="44"/>
      <c r="AQ152" s="44"/>
    </row>
    <row r="153" spans="1:43" s="45" customFormat="1" x14ac:dyDescent="0.3">
      <c r="A153" s="65"/>
      <c r="B153" s="65"/>
      <c r="C153" s="65"/>
      <c r="AJ153" s="44"/>
      <c r="AK153" s="44"/>
      <c r="AL153" s="44"/>
      <c r="AM153" s="44"/>
      <c r="AN153" s="44"/>
      <c r="AO153" s="44"/>
      <c r="AP153" s="44"/>
      <c r="AQ153" s="44"/>
    </row>
    <row r="154" spans="1:43" s="45" customFormat="1" x14ac:dyDescent="0.3">
      <c r="A154" s="65"/>
      <c r="B154" s="65"/>
      <c r="C154" s="65"/>
      <c r="AJ154" s="44"/>
      <c r="AK154" s="44"/>
      <c r="AL154" s="44"/>
      <c r="AM154" s="44"/>
      <c r="AN154" s="44"/>
      <c r="AO154" s="44"/>
      <c r="AP154" s="44"/>
      <c r="AQ154" s="44"/>
    </row>
    <row r="155" spans="1:43" s="45" customFormat="1" x14ac:dyDescent="0.3">
      <c r="A155" s="65"/>
      <c r="B155" s="65"/>
      <c r="C155" s="65"/>
      <c r="AJ155" s="44"/>
      <c r="AK155" s="44"/>
      <c r="AL155" s="44"/>
      <c r="AM155" s="44"/>
      <c r="AN155" s="44"/>
      <c r="AO155" s="44"/>
      <c r="AP155" s="44"/>
      <c r="AQ155" s="44"/>
    </row>
    <row r="156" spans="1:43" s="45" customFormat="1" x14ac:dyDescent="0.3">
      <c r="A156" s="65"/>
      <c r="B156" s="65"/>
      <c r="C156" s="65"/>
      <c r="AJ156" s="44"/>
      <c r="AK156" s="44"/>
      <c r="AL156" s="44"/>
      <c r="AM156" s="44"/>
      <c r="AN156" s="44"/>
      <c r="AO156" s="44"/>
      <c r="AP156" s="44"/>
      <c r="AQ156" s="44"/>
    </row>
    <row r="157" spans="1:43" s="45" customFormat="1" x14ac:dyDescent="0.3">
      <c r="A157" s="65"/>
      <c r="B157" s="65"/>
      <c r="C157" s="65"/>
      <c r="AJ157" s="44"/>
      <c r="AK157" s="44"/>
      <c r="AL157" s="44"/>
      <c r="AM157" s="44"/>
      <c r="AN157" s="44"/>
      <c r="AO157" s="44"/>
      <c r="AP157" s="44"/>
      <c r="AQ157" s="44"/>
    </row>
    <row r="158" spans="1:43" s="45" customFormat="1" x14ac:dyDescent="0.3">
      <c r="A158" s="65"/>
      <c r="B158" s="65"/>
      <c r="C158" s="65"/>
      <c r="AJ158" s="44"/>
      <c r="AK158" s="44"/>
      <c r="AL158" s="44"/>
      <c r="AM158" s="44"/>
      <c r="AN158" s="44"/>
      <c r="AO158" s="44"/>
      <c r="AP158" s="44"/>
      <c r="AQ158" s="44"/>
    </row>
    <row r="159" spans="1:43" s="45" customFormat="1" x14ac:dyDescent="0.3">
      <c r="A159" s="65"/>
      <c r="B159" s="65"/>
      <c r="C159" s="65"/>
      <c r="AJ159" s="44"/>
      <c r="AK159" s="44"/>
      <c r="AL159" s="44"/>
      <c r="AM159" s="44"/>
      <c r="AN159" s="44"/>
      <c r="AO159" s="44"/>
      <c r="AP159" s="44"/>
      <c r="AQ159" s="44"/>
    </row>
    <row r="160" spans="1:43" s="45" customFormat="1" x14ac:dyDescent="0.3">
      <c r="A160" s="65"/>
      <c r="B160" s="65"/>
      <c r="C160" s="65"/>
      <c r="AJ160" s="44"/>
      <c r="AK160" s="44"/>
      <c r="AL160" s="44"/>
      <c r="AM160" s="44"/>
      <c r="AN160" s="44"/>
      <c r="AO160" s="44"/>
      <c r="AP160" s="44"/>
      <c r="AQ160" s="44"/>
    </row>
    <row r="161" spans="1:43" s="45" customFormat="1" x14ac:dyDescent="0.3">
      <c r="A161" s="65"/>
      <c r="B161" s="65"/>
      <c r="C161" s="65"/>
      <c r="AJ161" s="44"/>
      <c r="AK161" s="44"/>
      <c r="AL161" s="44"/>
      <c r="AM161" s="44"/>
      <c r="AN161" s="44"/>
      <c r="AO161" s="44"/>
      <c r="AP161" s="44"/>
      <c r="AQ161" s="44"/>
    </row>
    <row r="162" spans="1:43" s="45" customFormat="1" x14ac:dyDescent="0.3">
      <c r="A162" s="65"/>
      <c r="B162" s="65"/>
      <c r="C162" s="65"/>
      <c r="AJ162" s="44"/>
      <c r="AK162" s="44"/>
      <c r="AL162" s="44"/>
      <c r="AM162" s="44"/>
      <c r="AN162" s="44"/>
      <c r="AO162" s="44"/>
      <c r="AP162" s="44"/>
      <c r="AQ162" s="44"/>
    </row>
    <row r="163" spans="1:43" s="45" customFormat="1" x14ac:dyDescent="0.3">
      <c r="A163" s="65"/>
      <c r="B163" s="65"/>
      <c r="C163" s="65"/>
      <c r="AJ163" s="44"/>
      <c r="AK163" s="44"/>
      <c r="AL163" s="44"/>
      <c r="AM163" s="44"/>
      <c r="AN163" s="44"/>
      <c r="AO163" s="44"/>
      <c r="AP163" s="44"/>
      <c r="AQ163" s="44"/>
    </row>
    <row r="164" spans="1:43" s="45" customFormat="1" x14ac:dyDescent="0.3">
      <c r="A164" s="65"/>
      <c r="B164" s="65"/>
      <c r="C164" s="65"/>
      <c r="AJ164" s="44"/>
      <c r="AK164" s="44"/>
      <c r="AL164" s="44"/>
      <c r="AM164" s="44"/>
      <c r="AN164" s="44"/>
      <c r="AO164" s="44"/>
      <c r="AP164" s="44"/>
      <c r="AQ164" s="44"/>
    </row>
    <row r="165" spans="1:43" s="45" customFormat="1" x14ac:dyDescent="0.3">
      <c r="A165" s="65"/>
      <c r="B165" s="65"/>
      <c r="C165" s="65"/>
      <c r="AJ165" s="44"/>
      <c r="AK165" s="44"/>
      <c r="AL165" s="44"/>
      <c r="AM165" s="44"/>
      <c r="AN165" s="44"/>
      <c r="AO165" s="44"/>
      <c r="AP165" s="44"/>
      <c r="AQ165" s="44"/>
    </row>
    <row r="166" spans="1:43" s="45" customFormat="1" x14ac:dyDescent="0.3">
      <c r="A166" s="65"/>
      <c r="B166" s="65"/>
      <c r="C166" s="65"/>
      <c r="AJ166" s="44"/>
      <c r="AK166" s="44"/>
      <c r="AL166" s="44"/>
      <c r="AM166" s="44"/>
      <c r="AN166" s="44"/>
      <c r="AO166" s="44"/>
      <c r="AP166" s="44"/>
      <c r="AQ166" s="44"/>
    </row>
    <row r="167" spans="1:43" s="45" customFormat="1" x14ac:dyDescent="0.3">
      <c r="A167" s="65"/>
      <c r="B167" s="65"/>
      <c r="C167" s="65"/>
      <c r="AJ167" s="44"/>
      <c r="AK167" s="44"/>
      <c r="AL167" s="44"/>
      <c r="AM167" s="44"/>
      <c r="AN167" s="44"/>
      <c r="AO167" s="44"/>
      <c r="AP167" s="44"/>
      <c r="AQ167" s="44"/>
    </row>
    <row r="168" spans="1:43" s="45" customFormat="1" x14ac:dyDescent="0.3">
      <c r="A168" s="65"/>
      <c r="B168" s="65"/>
      <c r="C168" s="65"/>
      <c r="AJ168" s="44"/>
      <c r="AK168" s="44"/>
      <c r="AL168" s="44"/>
      <c r="AM168" s="44"/>
      <c r="AN168" s="44"/>
      <c r="AO168" s="44"/>
      <c r="AP168" s="44"/>
      <c r="AQ168" s="44"/>
    </row>
    <row r="169" spans="1:43" s="45" customFormat="1" x14ac:dyDescent="0.3">
      <c r="A169" s="65"/>
      <c r="B169" s="65"/>
      <c r="C169" s="65"/>
      <c r="AJ169" s="44"/>
      <c r="AK169" s="44"/>
      <c r="AL169" s="44"/>
      <c r="AM169" s="44"/>
      <c r="AN169" s="44"/>
      <c r="AO169" s="44"/>
      <c r="AP169" s="44"/>
      <c r="AQ169" s="44"/>
    </row>
    <row r="170" spans="1:43" s="45" customFormat="1" x14ac:dyDescent="0.3">
      <c r="A170" s="65"/>
      <c r="B170" s="65"/>
      <c r="C170" s="65"/>
      <c r="AJ170" s="44"/>
      <c r="AK170" s="44"/>
      <c r="AL170" s="44"/>
      <c r="AM170" s="44"/>
      <c r="AN170" s="44"/>
      <c r="AO170" s="44"/>
      <c r="AP170" s="44"/>
      <c r="AQ170" s="44"/>
    </row>
    <row r="171" spans="1:43" s="45" customFormat="1" x14ac:dyDescent="0.3">
      <c r="A171" s="65"/>
      <c r="B171" s="65"/>
      <c r="C171" s="65"/>
      <c r="AJ171" s="44"/>
      <c r="AK171" s="44"/>
      <c r="AL171" s="44"/>
      <c r="AM171" s="44"/>
      <c r="AN171" s="44"/>
      <c r="AO171" s="44"/>
      <c r="AP171" s="44"/>
      <c r="AQ171" s="44"/>
    </row>
    <row r="172" spans="1:43" s="45" customFormat="1" x14ac:dyDescent="0.3">
      <c r="A172" s="65"/>
      <c r="B172" s="65"/>
      <c r="C172" s="65"/>
      <c r="AJ172" s="44"/>
      <c r="AK172" s="44"/>
      <c r="AL172" s="44"/>
      <c r="AM172" s="44"/>
      <c r="AN172" s="44"/>
      <c r="AO172" s="44"/>
      <c r="AP172" s="44"/>
      <c r="AQ172" s="44"/>
    </row>
    <row r="173" spans="1:43" s="45" customFormat="1" x14ac:dyDescent="0.3">
      <c r="A173" s="65"/>
      <c r="B173" s="65"/>
      <c r="C173" s="65"/>
      <c r="AJ173" s="44"/>
      <c r="AK173" s="44"/>
      <c r="AL173" s="44"/>
      <c r="AM173" s="44"/>
      <c r="AN173" s="44"/>
      <c r="AO173" s="44"/>
      <c r="AP173" s="44"/>
      <c r="AQ173" s="44"/>
    </row>
    <row r="174" spans="1:43" s="45" customFormat="1" x14ac:dyDescent="0.3">
      <c r="A174" s="65"/>
      <c r="B174" s="65"/>
      <c r="C174" s="65"/>
      <c r="AJ174" s="44"/>
      <c r="AK174" s="44"/>
      <c r="AL174" s="44"/>
      <c r="AM174" s="44"/>
      <c r="AN174" s="44"/>
      <c r="AO174" s="44"/>
      <c r="AP174" s="44"/>
      <c r="AQ174" s="44"/>
    </row>
    <row r="175" spans="1:43" s="45" customFormat="1" x14ac:dyDescent="0.3">
      <c r="A175" s="65"/>
      <c r="B175" s="65"/>
      <c r="C175" s="65"/>
      <c r="AJ175" s="44"/>
      <c r="AK175" s="44"/>
      <c r="AL175" s="44"/>
      <c r="AM175" s="44"/>
      <c r="AN175" s="44"/>
      <c r="AO175" s="44"/>
      <c r="AP175" s="44"/>
      <c r="AQ175" s="44"/>
    </row>
    <row r="176" spans="1:43" s="45" customFormat="1" x14ac:dyDescent="0.3">
      <c r="A176" s="65"/>
      <c r="B176" s="65"/>
      <c r="C176" s="65"/>
      <c r="AJ176" s="44"/>
      <c r="AK176" s="44"/>
      <c r="AL176" s="44"/>
      <c r="AM176" s="44"/>
      <c r="AN176" s="44"/>
      <c r="AO176" s="44"/>
      <c r="AP176" s="44"/>
      <c r="AQ176" s="44"/>
    </row>
    <row r="177" spans="1:43" s="45" customFormat="1" x14ac:dyDescent="0.3">
      <c r="A177" s="65"/>
      <c r="B177" s="65"/>
      <c r="C177" s="65"/>
      <c r="AJ177" s="44"/>
      <c r="AK177" s="44"/>
      <c r="AL177" s="44"/>
      <c r="AM177" s="44"/>
      <c r="AN177" s="44"/>
      <c r="AO177" s="44"/>
      <c r="AP177" s="44"/>
      <c r="AQ177" s="44"/>
    </row>
    <row r="178" spans="1:43" s="45" customFormat="1" x14ac:dyDescent="0.3">
      <c r="A178" s="65"/>
      <c r="B178" s="65"/>
      <c r="C178" s="65"/>
      <c r="AJ178" s="44"/>
      <c r="AK178" s="44"/>
      <c r="AL178" s="44"/>
      <c r="AM178" s="44"/>
      <c r="AN178" s="44"/>
      <c r="AO178" s="44"/>
      <c r="AP178" s="44"/>
      <c r="AQ178" s="44"/>
    </row>
    <row r="179" spans="1:43" s="45" customFormat="1" x14ac:dyDescent="0.3">
      <c r="A179" s="65"/>
      <c r="B179" s="65"/>
      <c r="C179" s="65"/>
      <c r="AJ179" s="44"/>
      <c r="AK179" s="44"/>
      <c r="AL179" s="44"/>
      <c r="AM179" s="44"/>
      <c r="AN179" s="44"/>
      <c r="AO179" s="44"/>
      <c r="AP179" s="44"/>
      <c r="AQ179" s="44"/>
    </row>
    <row r="180" spans="1:43" s="45" customFormat="1" x14ac:dyDescent="0.3">
      <c r="A180" s="65"/>
      <c r="B180" s="65"/>
      <c r="C180" s="65"/>
      <c r="AJ180" s="44"/>
      <c r="AK180" s="44"/>
      <c r="AL180" s="44"/>
      <c r="AM180" s="44"/>
      <c r="AN180" s="44"/>
      <c r="AO180" s="44"/>
      <c r="AP180" s="44"/>
      <c r="AQ180" s="44"/>
    </row>
    <row r="181" spans="1:43" s="45" customFormat="1" x14ac:dyDescent="0.3">
      <c r="A181" s="65"/>
      <c r="B181" s="65"/>
      <c r="C181" s="65"/>
      <c r="AJ181" s="44"/>
      <c r="AK181" s="44"/>
      <c r="AL181" s="44"/>
      <c r="AM181" s="44"/>
      <c r="AN181" s="44"/>
      <c r="AO181" s="44"/>
      <c r="AP181" s="44"/>
      <c r="AQ181" s="44"/>
    </row>
    <row r="182" spans="1:43" s="45" customFormat="1" x14ac:dyDescent="0.3">
      <c r="A182" s="65"/>
      <c r="B182" s="65"/>
      <c r="C182" s="65"/>
      <c r="AJ182" s="44"/>
      <c r="AK182" s="44"/>
      <c r="AL182" s="44"/>
      <c r="AM182" s="44"/>
      <c r="AN182" s="44"/>
      <c r="AO182" s="44"/>
      <c r="AP182" s="44"/>
      <c r="AQ182" s="44"/>
    </row>
    <row r="183" spans="1:43" s="45" customFormat="1" x14ac:dyDescent="0.3">
      <c r="A183" s="65"/>
      <c r="B183" s="65"/>
      <c r="C183" s="65"/>
      <c r="AJ183" s="44"/>
      <c r="AK183" s="44"/>
      <c r="AL183" s="44"/>
      <c r="AM183" s="44"/>
      <c r="AN183" s="44"/>
      <c r="AO183" s="44"/>
      <c r="AP183" s="44"/>
      <c r="AQ183" s="44"/>
    </row>
    <row r="184" spans="1:43" s="45" customFormat="1" x14ac:dyDescent="0.3">
      <c r="A184" s="65"/>
      <c r="B184" s="65"/>
      <c r="C184" s="65"/>
      <c r="AJ184" s="44"/>
      <c r="AK184" s="44"/>
      <c r="AL184" s="44"/>
      <c r="AM184" s="44"/>
      <c r="AN184" s="44"/>
      <c r="AO184" s="44"/>
      <c r="AP184" s="44"/>
      <c r="AQ184" s="44"/>
    </row>
    <row r="185" spans="1:43" s="45" customFormat="1" x14ac:dyDescent="0.3">
      <c r="A185" s="65"/>
      <c r="B185" s="65"/>
      <c r="C185" s="65"/>
      <c r="AJ185" s="44"/>
      <c r="AK185" s="44"/>
      <c r="AL185" s="44"/>
      <c r="AM185" s="44"/>
      <c r="AN185" s="44"/>
      <c r="AO185" s="44"/>
      <c r="AP185" s="44"/>
      <c r="AQ185" s="44"/>
    </row>
    <row r="186" spans="1:43" s="45" customFormat="1" x14ac:dyDescent="0.3">
      <c r="A186" s="65"/>
      <c r="B186" s="65"/>
      <c r="C186" s="65"/>
      <c r="AJ186" s="44"/>
      <c r="AK186" s="44"/>
      <c r="AL186" s="44"/>
      <c r="AM186" s="44"/>
      <c r="AN186" s="44"/>
      <c r="AO186" s="44"/>
      <c r="AP186" s="44"/>
      <c r="AQ186" s="44"/>
    </row>
    <row r="187" spans="1:43" s="45" customFormat="1" x14ac:dyDescent="0.3">
      <c r="A187" s="65"/>
      <c r="B187" s="65"/>
      <c r="C187" s="65"/>
      <c r="AJ187" s="44"/>
      <c r="AK187" s="44"/>
      <c r="AL187" s="44"/>
      <c r="AM187" s="44"/>
      <c r="AN187" s="44"/>
      <c r="AO187" s="44"/>
      <c r="AP187" s="44"/>
      <c r="AQ187" s="44"/>
    </row>
    <row r="188" spans="1:43" s="45" customFormat="1" x14ac:dyDescent="0.3">
      <c r="A188" s="65"/>
      <c r="B188" s="65"/>
      <c r="C188" s="65"/>
      <c r="AJ188" s="44"/>
      <c r="AK188" s="44"/>
      <c r="AL188" s="44"/>
      <c r="AM188" s="44"/>
      <c r="AN188" s="44"/>
      <c r="AO188" s="44"/>
      <c r="AP188" s="44"/>
      <c r="AQ188" s="44"/>
    </row>
    <row r="189" spans="1:43" s="45" customFormat="1" x14ac:dyDescent="0.3">
      <c r="A189" s="65"/>
      <c r="B189" s="65"/>
      <c r="C189" s="65"/>
      <c r="AJ189" s="44"/>
      <c r="AK189" s="44"/>
      <c r="AL189" s="44"/>
      <c r="AM189" s="44"/>
      <c r="AN189" s="44"/>
      <c r="AO189" s="44"/>
      <c r="AP189" s="44"/>
      <c r="AQ189" s="44"/>
    </row>
    <row r="190" spans="1:43" s="45" customFormat="1" x14ac:dyDescent="0.3">
      <c r="A190" s="65"/>
      <c r="B190" s="65"/>
      <c r="C190" s="65"/>
      <c r="AJ190" s="44"/>
      <c r="AK190" s="44"/>
      <c r="AL190" s="44"/>
      <c r="AM190" s="44"/>
      <c r="AN190" s="44"/>
      <c r="AO190" s="44"/>
      <c r="AP190" s="44"/>
      <c r="AQ190" s="44"/>
    </row>
    <row r="191" spans="1:43" s="45" customFormat="1" x14ac:dyDescent="0.3">
      <c r="A191" s="65"/>
      <c r="B191" s="65"/>
      <c r="C191" s="65"/>
      <c r="AJ191" s="44"/>
      <c r="AK191" s="44"/>
      <c r="AL191" s="44"/>
      <c r="AM191" s="44"/>
      <c r="AN191" s="44"/>
      <c r="AO191" s="44"/>
      <c r="AP191" s="44"/>
      <c r="AQ191" s="44"/>
    </row>
    <row r="192" spans="1:43" s="45" customFormat="1" x14ac:dyDescent="0.3">
      <c r="A192" s="65"/>
      <c r="B192" s="65"/>
      <c r="C192" s="65"/>
      <c r="AJ192" s="44"/>
      <c r="AK192" s="44"/>
      <c r="AL192" s="44"/>
      <c r="AM192" s="44"/>
      <c r="AN192" s="44"/>
      <c r="AO192" s="44"/>
      <c r="AP192" s="44"/>
      <c r="AQ192" s="44"/>
    </row>
    <row r="193" spans="1:43" s="45" customFormat="1" x14ac:dyDescent="0.3">
      <c r="A193" s="65"/>
      <c r="B193" s="65"/>
      <c r="C193" s="65"/>
      <c r="AJ193" s="44"/>
      <c r="AK193" s="44"/>
      <c r="AL193" s="44"/>
      <c r="AM193" s="44"/>
      <c r="AN193" s="44"/>
      <c r="AO193" s="44"/>
      <c r="AP193" s="44"/>
      <c r="AQ193" s="44"/>
    </row>
    <row r="194" spans="1:43" s="45" customFormat="1" x14ac:dyDescent="0.3">
      <c r="A194" s="65"/>
      <c r="B194" s="65"/>
      <c r="C194" s="65"/>
      <c r="AJ194" s="44"/>
      <c r="AK194" s="44"/>
      <c r="AL194" s="44"/>
      <c r="AM194" s="44"/>
      <c r="AN194" s="44"/>
      <c r="AO194" s="44"/>
      <c r="AP194" s="44"/>
      <c r="AQ194" s="44"/>
    </row>
    <row r="195" spans="1:43" s="45" customFormat="1" x14ac:dyDescent="0.3">
      <c r="A195" s="65"/>
      <c r="B195" s="65"/>
      <c r="C195" s="65"/>
      <c r="AJ195" s="44"/>
      <c r="AK195" s="44"/>
      <c r="AL195" s="44"/>
      <c r="AM195" s="44"/>
      <c r="AN195" s="44"/>
      <c r="AO195" s="44"/>
      <c r="AP195" s="44"/>
      <c r="AQ195" s="44"/>
    </row>
    <row r="196" spans="1:43" s="45" customFormat="1" x14ac:dyDescent="0.3">
      <c r="A196" s="65"/>
      <c r="B196" s="65"/>
      <c r="C196" s="65"/>
      <c r="AJ196" s="44"/>
      <c r="AK196" s="44"/>
      <c r="AL196" s="44"/>
      <c r="AM196" s="44"/>
      <c r="AN196" s="44"/>
      <c r="AO196" s="44"/>
      <c r="AP196" s="44"/>
      <c r="AQ196" s="44"/>
    </row>
    <row r="197" spans="1:43" s="45" customFormat="1" x14ac:dyDescent="0.3">
      <c r="A197" s="65"/>
      <c r="B197" s="65"/>
      <c r="C197" s="65"/>
      <c r="AJ197" s="44"/>
      <c r="AK197" s="44"/>
      <c r="AL197" s="44"/>
      <c r="AM197" s="44"/>
      <c r="AN197" s="44"/>
      <c r="AO197" s="44"/>
      <c r="AP197" s="44"/>
      <c r="AQ197" s="44"/>
    </row>
    <row r="198" spans="1:43" s="45" customFormat="1" x14ac:dyDescent="0.3">
      <c r="A198" s="65"/>
      <c r="B198" s="65"/>
      <c r="C198" s="65"/>
      <c r="AJ198" s="44"/>
      <c r="AK198" s="44"/>
      <c r="AL198" s="44"/>
      <c r="AM198" s="44"/>
      <c r="AN198" s="44"/>
      <c r="AO198" s="44"/>
      <c r="AP198" s="44"/>
      <c r="AQ198" s="44"/>
    </row>
    <row r="199" spans="1:43" s="45" customFormat="1" x14ac:dyDescent="0.3">
      <c r="A199" s="65"/>
      <c r="B199" s="65"/>
      <c r="C199" s="65"/>
      <c r="AJ199" s="44"/>
      <c r="AK199" s="44"/>
      <c r="AL199" s="44"/>
      <c r="AM199" s="44"/>
      <c r="AN199" s="44"/>
      <c r="AO199" s="44"/>
      <c r="AP199" s="44"/>
      <c r="AQ199" s="44"/>
    </row>
    <row r="200" spans="1:43" s="45" customFormat="1" x14ac:dyDescent="0.3">
      <c r="A200" s="65"/>
      <c r="B200" s="65"/>
      <c r="C200" s="65"/>
      <c r="AJ200" s="44"/>
      <c r="AK200" s="44"/>
      <c r="AL200" s="44"/>
      <c r="AM200" s="44"/>
      <c r="AN200" s="44"/>
      <c r="AO200" s="44"/>
      <c r="AP200" s="44"/>
      <c r="AQ200" s="44"/>
    </row>
    <row r="201" spans="1:43" s="45" customFormat="1" x14ac:dyDescent="0.3">
      <c r="A201" s="65"/>
      <c r="B201" s="65"/>
      <c r="C201" s="65"/>
      <c r="AJ201" s="44"/>
      <c r="AK201" s="44"/>
      <c r="AL201" s="44"/>
      <c r="AM201" s="44"/>
      <c r="AN201" s="44"/>
      <c r="AO201" s="44"/>
      <c r="AP201" s="44"/>
      <c r="AQ201" s="44"/>
    </row>
    <row r="202" spans="1:43" s="45" customFormat="1" x14ac:dyDescent="0.3">
      <c r="A202" s="65"/>
      <c r="B202" s="65"/>
      <c r="C202" s="65"/>
      <c r="AJ202" s="44"/>
      <c r="AK202" s="44"/>
      <c r="AL202" s="44"/>
      <c r="AM202" s="44"/>
      <c r="AN202" s="44"/>
      <c r="AO202" s="44"/>
      <c r="AP202" s="44"/>
      <c r="AQ202" s="44"/>
    </row>
    <row r="203" spans="1:43" s="45" customFormat="1" x14ac:dyDescent="0.3">
      <c r="A203" s="65"/>
      <c r="B203" s="65"/>
      <c r="C203" s="65"/>
      <c r="AJ203" s="44"/>
      <c r="AK203" s="44"/>
      <c r="AL203" s="44"/>
      <c r="AM203" s="44"/>
      <c r="AN203" s="44"/>
      <c r="AO203" s="44"/>
      <c r="AP203" s="44"/>
      <c r="AQ203" s="44"/>
    </row>
    <row r="204" spans="1:43" s="45" customFormat="1" x14ac:dyDescent="0.3">
      <c r="A204" s="65"/>
      <c r="B204" s="65"/>
      <c r="C204" s="65"/>
      <c r="AJ204" s="44"/>
      <c r="AK204" s="44"/>
      <c r="AL204" s="44"/>
      <c r="AM204" s="44"/>
      <c r="AN204" s="44"/>
      <c r="AO204" s="44"/>
      <c r="AP204" s="44"/>
      <c r="AQ204" s="44"/>
    </row>
    <row r="205" spans="1:43" s="45" customFormat="1" x14ac:dyDescent="0.3">
      <c r="A205" s="65"/>
      <c r="B205" s="65"/>
      <c r="C205" s="65"/>
      <c r="AJ205" s="44"/>
      <c r="AK205" s="44"/>
      <c r="AL205" s="44"/>
      <c r="AM205" s="44"/>
      <c r="AN205" s="44"/>
      <c r="AO205" s="44"/>
      <c r="AP205" s="44"/>
      <c r="AQ205" s="44"/>
    </row>
    <row r="206" spans="1:43" s="45" customFormat="1" x14ac:dyDescent="0.3">
      <c r="A206" s="65"/>
      <c r="B206" s="65"/>
      <c r="C206" s="65"/>
      <c r="AJ206" s="44"/>
      <c r="AK206" s="44"/>
      <c r="AL206" s="44"/>
      <c r="AM206" s="44"/>
      <c r="AN206" s="44"/>
      <c r="AO206" s="44"/>
      <c r="AP206" s="44"/>
      <c r="AQ206" s="44"/>
    </row>
    <row r="207" spans="1:43" s="45" customFormat="1" x14ac:dyDescent="0.3">
      <c r="A207" s="65"/>
      <c r="B207" s="65"/>
      <c r="C207" s="65"/>
      <c r="AJ207" s="44"/>
      <c r="AK207" s="44"/>
      <c r="AL207" s="44"/>
      <c r="AM207" s="44"/>
      <c r="AN207" s="44"/>
      <c r="AO207" s="44"/>
      <c r="AP207" s="44"/>
      <c r="AQ207" s="44"/>
    </row>
    <row r="208" spans="1:43" s="45" customFormat="1" x14ac:dyDescent="0.3">
      <c r="A208" s="65"/>
      <c r="B208" s="65"/>
      <c r="C208" s="65"/>
      <c r="AJ208" s="44"/>
      <c r="AK208" s="44"/>
      <c r="AL208" s="44"/>
      <c r="AM208" s="44"/>
      <c r="AN208" s="44"/>
      <c r="AO208" s="44"/>
      <c r="AP208" s="44"/>
      <c r="AQ208" s="44"/>
    </row>
    <row r="209" spans="1:43" s="45" customFormat="1" x14ac:dyDescent="0.3">
      <c r="A209" s="65"/>
      <c r="B209" s="65"/>
      <c r="C209" s="65"/>
      <c r="AJ209" s="44"/>
      <c r="AK209" s="44"/>
      <c r="AL209" s="44"/>
      <c r="AM209" s="44"/>
      <c r="AN209" s="44"/>
      <c r="AO209" s="44"/>
      <c r="AP209" s="44"/>
      <c r="AQ209" s="44"/>
    </row>
    <row r="210" spans="1:43" s="45" customFormat="1" x14ac:dyDescent="0.3">
      <c r="A210" s="65"/>
      <c r="B210" s="65"/>
      <c r="C210" s="65"/>
      <c r="AJ210" s="44"/>
      <c r="AK210" s="44"/>
      <c r="AL210" s="44"/>
      <c r="AM210" s="44"/>
      <c r="AN210" s="44"/>
      <c r="AO210" s="44"/>
      <c r="AP210" s="44"/>
      <c r="AQ210" s="44"/>
    </row>
    <row r="211" spans="1:43" s="45" customFormat="1" x14ac:dyDescent="0.3">
      <c r="A211" s="65"/>
      <c r="B211" s="65"/>
      <c r="C211" s="65"/>
      <c r="AJ211" s="44"/>
      <c r="AK211" s="44"/>
      <c r="AL211" s="44"/>
      <c r="AM211" s="44"/>
      <c r="AN211" s="44"/>
      <c r="AO211" s="44"/>
      <c r="AP211" s="44"/>
      <c r="AQ211" s="44"/>
    </row>
    <row r="212" spans="1:43" s="45" customFormat="1" x14ac:dyDescent="0.3">
      <c r="A212" s="65"/>
      <c r="B212" s="65"/>
      <c r="C212" s="65"/>
      <c r="AJ212" s="44"/>
      <c r="AK212" s="44"/>
      <c r="AL212" s="44"/>
      <c r="AM212" s="44"/>
      <c r="AN212" s="44"/>
      <c r="AO212" s="44"/>
      <c r="AP212" s="44"/>
      <c r="AQ212" s="44"/>
    </row>
    <row r="213" spans="1:43" s="45" customFormat="1" x14ac:dyDescent="0.3">
      <c r="A213" s="65"/>
      <c r="B213" s="65"/>
      <c r="C213" s="65"/>
      <c r="AJ213" s="44"/>
      <c r="AK213" s="44"/>
      <c r="AL213" s="44"/>
      <c r="AM213" s="44"/>
      <c r="AN213" s="44"/>
      <c r="AO213" s="44"/>
      <c r="AP213" s="44"/>
      <c r="AQ213" s="44"/>
    </row>
    <row r="214" spans="1:43" s="45" customFormat="1" x14ac:dyDescent="0.3">
      <c r="A214" s="65"/>
      <c r="B214" s="65"/>
      <c r="C214" s="65"/>
      <c r="AJ214" s="44"/>
      <c r="AK214" s="44"/>
      <c r="AL214" s="44"/>
      <c r="AM214" s="44"/>
      <c r="AN214" s="44"/>
      <c r="AO214" s="44"/>
      <c r="AP214" s="44"/>
      <c r="AQ214" s="44"/>
    </row>
    <row r="215" spans="1:43" s="45" customFormat="1" x14ac:dyDescent="0.3">
      <c r="A215" s="65"/>
      <c r="B215" s="65"/>
      <c r="C215" s="65"/>
      <c r="AJ215" s="44"/>
      <c r="AK215" s="44"/>
      <c r="AL215" s="44"/>
      <c r="AM215" s="44"/>
      <c r="AN215" s="44"/>
      <c r="AO215" s="44"/>
      <c r="AP215" s="44"/>
      <c r="AQ215" s="44"/>
    </row>
    <row r="216" spans="1:43" s="45" customFormat="1" x14ac:dyDescent="0.3">
      <c r="A216" s="65"/>
      <c r="B216" s="65"/>
      <c r="C216" s="65"/>
      <c r="AJ216" s="44"/>
      <c r="AK216" s="44"/>
      <c r="AL216" s="44"/>
      <c r="AM216" s="44"/>
      <c r="AN216" s="44"/>
      <c r="AO216" s="44"/>
      <c r="AP216" s="44"/>
      <c r="AQ216" s="44"/>
    </row>
    <row r="217" spans="1:43" s="45" customFormat="1" x14ac:dyDescent="0.3">
      <c r="A217" s="65"/>
      <c r="B217" s="65"/>
      <c r="C217" s="65"/>
      <c r="AJ217" s="44"/>
      <c r="AK217" s="44"/>
      <c r="AL217" s="44"/>
      <c r="AM217" s="44"/>
      <c r="AN217" s="44"/>
      <c r="AO217" s="44"/>
      <c r="AP217" s="44"/>
      <c r="AQ217" s="44"/>
    </row>
    <row r="218" spans="1:43" s="45" customFormat="1" x14ac:dyDescent="0.3">
      <c r="A218" s="65"/>
      <c r="B218" s="65"/>
      <c r="C218" s="65"/>
      <c r="AJ218" s="44"/>
      <c r="AK218" s="44"/>
      <c r="AL218" s="44"/>
      <c r="AM218" s="44"/>
      <c r="AN218" s="44"/>
      <c r="AO218" s="44"/>
      <c r="AP218" s="44"/>
      <c r="AQ218" s="44"/>
    </row>
    <row r="219" spans="1:43" s="45" customFormat="1" x14ac:dyDescent="0.3">
      <c r="A219" s="65"/>
      <c r="B219" s="65"/>
      <c r="C219" s="65"/>
      <c r="AJ219" s="44"/>
      <c r="AK219" s="44"/>
      <c r="AL219" s="44"/>
      <c r="AM219" s="44"/>
      <c r="AN219" s="44"/>
      <c r="AO219" s="44"/>
      <c r="AP219" s="44"/>
      <c r="AQ219" s="44"/>
    </row>
    <row r="220" spans="1:43" s="45" customFormat="1" x14ac:dyDescent="0.3">
      <c r="A220" s="65"/>
      <c r="B220" s="65"/>
      <c r="C220" s="65"/>
      <c r="AJ220" s="44"/>
      <c r="AK220" s="44"/>
      <c r="AL220" s="44"/>
      <c r="AM220" s="44"/>
      <c r="AN220" s="44"/>
      <c r="AO220" s="44"/>
      <c r="AP220" s="44"/>
      <c r="AQ220" s="44"/>
    </row>
    <row r="221" spans="1:43" s="45" customFormat="1" x14ac:dyDescent="0.3">
      <c r="A221" s="65"/>
      <c r="B221" s="65"/>
      <c r="C221" s="65"/>
      <c r="AJ221" s="44"/>
      <c r="AK221" s="44"/>
      <c r="AL221" s="44"/>
      <c r="AM221" s="44"/>
      <c r="AN221" s="44"/>
      <c r="AO221" s="44"/>
      <c r="AP221" s="44"/>
      <c r="AQ221" s="44"/>
    </row>
    <row r="222" spans="1:43" s="45" customFormat="1" x14ac:dyDescent="0.3">
      <c r="A222" s="65"/>
      <c r="B222" s="65"/>
      <c r="C222" s="65"/>
      <c r="AJ222" s="44"/>
      <c r="AK222" s="44"/>
      <c r="AL222" s="44"/>
      <c r="AM222" s="44"/>
      <c r="AN222" s="44"/>
      <c r="AO222" s="44"/>
      <c r="AP222" s="44"/>
      <c r="AQ222" s="44"/>
    </row>
    <row r="223" spans="1:43" s="45" customFormat="1" x14ac:dyDescent="0.3">
      <c r="A223" s="65"/>
      <c r="B223" s="65"/>
      <c r="C223" s="65"/>
      <c r="AJ223" s="44"/>
      <c r="AK223" s="44"/>
      <c r="AL223" s="44"/>
      <c r="AM223" s="44"/>
      <c r="AN223" s="44"/>
      <c r="AO223" s="44"/>
      <c r="AP223" s="44"/>
      <c r="AQ223" s="44"/>
    </row>
    <row r="224" spans="1:43" s="45" customFormat="1" x14ac:dyDescent="0.3">
      <c r="A224" s="65"/>
      <c r="B224" s="65"/>
      <c r="C224" s="65"/>
      <c r="AJ224" s="44"/>
      <c r="AK224" s="44"/>
      <c r="AL224" s="44"/>
      <c r="AM224" s="44"/>
      <c r="AN224" s="44"/>
      <c r="AO224" s="44"/>
      <c r="AP224" s="44"/>
      <c r="AQ224" s="44"/>
    </row>
    <row r="225" spans="1:43" s="45" customFormat="1" x14ac:dyDescent="0.3">
      <c r="A225" s="65"/>
      <c r="B225" s="65"/>
      <c r="C225" s="65"/>
      <c r="AJ225" s="44"/>
      <c r="AK225" s="44"/>
      <c r="AL225" s="44"/>
      <c r="AM225" s="44"/>
      <c r="AN225" s="44"/>
      <c r="AO225" s="44"/>
      <c r="AP225" s="44"/>
      <c r="AQ225" s="44"/>
    </row>
    <row r="226" spans="1:43" s="45" customFormat="1" x14ac:dyDescent="0.3">
      <c r="A226" s="65"/>
      <c r="B226" s="65"/>
      <c r="C226" s="65"/>
      <c r="AJ226" s="44"/>
      <c r="AK226" s="44"/>
      <c r="AL226" s="44"/>
      <c r="AM226" s="44"/>
      <c r="AN226" s="44"/>
      <c r="AO226" s="44"/>
      <c r="AP226" s="44"/>
      <c r="AQ226" s="44"/>
    </row>
    <row r="227" spans="1:43" s="45" customFormat="1" x14ac:dyDescent="0.3">
      <c r="A227" s="65"/>
      <c r="B227" s="65"/>
      <c r="C227" s="65"/>
      <c r="AJ227" s="44"/>
      <c r="AK227" s="44"/>
      <c r="AL227" s="44"/>
      <c r="AM227" s="44"/>
      <c r="AN227" s="44"/>
      <c r="AO227" s="44"/>
      <c r="AP227" s="44"/>
      <c r="AQ227" s="44"/>
    </row>
    <row r="228" spans="1:43" s="45" customFormat="1" x14ac:dyDescent="0.3">
      <c r="A228" s="65"/>
      <c r="B228" s="65"/>
      <c r="C228" s="65"/>
      <c r="AJ228" s="44"/>
      <c r="AK228" s="44"/>
      <c r="AL228" s="44"/>
      <c r="AM228" s="44"/>
      <c r="AN228" s="44"/>
      <c r="AO228" s="44"/>
      <c r="AP228" s="44"/>
      <c r="AQ228" s="44"/>
    </row>
    <row r="229" spans="1:43" s="45" customFormat="1" x14ac:dyDescent="0.3">
      <c r="A229" s="65"/>
      <c r="B229" s="65"/>
      <c r="C229" s="65"/>
      <c r="AJ229" s="44"/>
      <c r="AK229" s="44"/>
      <c r="AL229" s="44"/>
      <c r="AM229" s="44"/>
      <c r="AN229" s="44"/>
      <c r="AO229" s="44"/>
      <c r="AP229" s="44"/>
      <c r="AQ229" s="44"/>
    </row>
    <row r="230" spans="1:43" s="45" customFormat="1" x14ac:dyDescent="0.3">
      <c r="A230" s="65"/>
      <c r="B230" s="65"/>
      <c r="C230" s="65"/>
      <c r="AJ230" s="44"/>
      <c r="AK230" s="44"/>
      <c r="AL230" s="44"/>
      <c r="AM230" s="44"/>
      <c r="AN230" s="44"/>
      <c r="AO230" s="44"/>
      <c r="AP230" s="44"/>
      <c r="AQ230" s="44"/>
    </row>
    <row r="231" spans="1:43" s="45" customFormat="1" x14ac:dyDescent="0.3">
      <c r="A231" s="65"/>
      <c r="B231" s="65"/>
      <c r="C231" s="65"/>
      <c r="AJ231" s="44"/>
      <c r="AK231" s="44"/>
      <c r="AL231" s="44"/>
      <c r="AM231" s="44"/>
      <c r="AN231" s="44"/>
      <c r="AO231" s="44"/>
      <c r="AP231" s="44"/>
      <c r="AQ231" s="44"/>
    </row>
    <row r="232" spans="1:43" s="45" customFormat="1" x14ac:dyDescent="0.3">
      <c r="A232" s="65"/>
      <c r="B232" s="65"/>
      <c r="C232" s="65"/>
      <c r="AJ232" s="44"/>
      <c r="AK232" s="44"/>
      <c r="AL232" s="44"/>
      <c r="AM232" s="44"/>
      <c r="AN232" s="44"/>
      <c r="AO232" s="44"/>
      <c r="AP232" s="44"/>
      <c r="AQ232" s="44"/>
    </row>
    <row r="233" spans="1:43" s="45" customFormat="1" x14ac:dyDescent="0.3">
      <c r="A233" s="65"/>
      <c r="B233" s="65"/>
      <c r="C233" s="65"/>
      <c r="AJ233" s="44"/>
      <c r="AK233" s="44"/>
      <c r="AL233" s="44"/>
      <c r="AM233" s="44"/>
      <c r="AN233" s="44"/>
      <c r="AO233" s="44"/>
      <c r="AP233" s="44"/>
      <c r="AQ233" s="44"/>
    </row>
    <row r="234" spans="1:43" s="45" customFormat="1" x14ac:dyDescent="0.3">
      <c r="A234" s="65"/>
      <c r="B234" s="65"/>
      <c r="C234" s="65"/>
      <c r="AJ234" s="44"/>
      <c r="AK234" s="44"/>
      <c r="AL234" s="44"/>
      <c r="AM234" s="44"/>
      <c r="AN234" s="44"/>
      <c r="AO234" s="44"/>
      <c r="AP234" s="44"/>
      <c r="AQ234" s="44"/>
    </row>
    <row r="235" spans="1:43" s="45" customFormat="1" x14ac:dyDescent="0.3">
      <c r="A235" s="65"/>
      <c r="B235" s="65"/>
      <c r="C235" s="65"/>
      <c r="AJ235" s="44"/>
      <c r="AK235" s="44"/>
      <c r="AL235" s="44"/>
      <c r="AM235" s="44"/>
      <c r="AN235" s="44"/>
      <c r="AO235" s="44"/>
      <c r="AP235" s="44"/>
      <c r="AQ235" s="44"/>
    </row>
    <row r="236" spans="1:43" s="45" customFormat="1" x14ac:dyDescent="0.3">
      <c r="A236" s="65"/>
      <c r="B236" s="65"/>
      <c r="C236" s="65"/>
      <c r="AJ236" s="44"/>
      <c r="AK236" s="44"/>
      <c r="AL236" s="44"/>
      <c r="AM236" s="44"/>
      <c r="AN236" s="44"/>
      <c r="AO236" s="44"/>
      <c r="AP236" s="44"/>
      <c r="AQ236" s="44"/>
    </row>
    <row r="237" spans="1:43" s="45" customFormat="1" x14ac:dyDescent="0.3">
      <c r="A237" s="65"/>
      <c r="B237" s="65"/>
      <c r="C237" s="65"/>
      <c r="AJ237" s="44"/>
      <c r="AK237" s="44"/>
      <c r="AL237" s="44"/>
      <c r="AM237" s="44"/>
      <c r="AN237" s="44"/>
      <c r="AO237" s="44"/>
      <c r="AP237" s="44"/>
      <c r="AQ237" s="44"/>
    </row>
    <row r="238" spans="1:43" s="45" customFormat="1" x14ac:dyDescent="0.3">
      <c r="A238" s="65"/>
      <c r="B238" s="65"/>
      <c r="C238" s="65"/>
      <c r="AJ238" s="44"/>
      <c r="AK238" s="44"/>
      <c r="AL238" s="44"/>
      <c r="AM238" s="44"/>
      <c r="AN238" s="44"/>
      <c r="AO238" s="44"/>
      <c r="AP238" s="44"/>
      <c r="AQ238" s="44"/>
    </row>
    <row r="239" spans="1:43" s="45" customFormat="1" x14ac:dyDescent="0.3">
      <c r="A239" s="65"/>
      <c r="B239" s="65"/>
      <c r="C239" s="65"/>
      <c r="AJ239" s="44"/>
      <c r="AK239" s="44"/>
      <c r="AL239" s="44"/>
      <c r="AM239" s="44"/>
      <c r="AN239" s="44"/>
      <c r="AO239" s="44"/>
      <c r="AP239" s="44"/>
      <c r="AQ239" s="44"/>
    </row>
    <row r="240" spans="1:43" s="45" customFormat="1" x14ac:dyDescent="0.3">
      <c r="A240" s="65"/>
      <c r="B240" s="65"/>
      <c r="C240" s="65"/>
      <c r="AJ240" s="44"/>
      <c r="AK240" s="44"/>
      <c r="AL240" s="44"/>
      <c r="AM240" s="44"/>
      <c r="AN240" s="44"/>
      <c r="AO240" s="44"/>
      <c r="AP240" s="44"/>
      <c r="AQ240" s="44"/>
    </row>
    <row r="241" spans="1:43" s="45" customFormat="1" x14ac:dyDescent="0.3">
      <c r="A241" s="65"/>
      <c r="B241" s="65"/>
      <c r="C241" s="65"/>
      <c r="AJ241" s="44"/>
      <c r="AK241" s="44"/>
      <c r="AL241" s="44"/>
      <c r="AM241" s="44"/>
      <c r="AN241" s="44"/>
      <c r="AO241" s="44"/>
      <c r="AP241" s="44"/>
      <c r="AQ241" s="44"/>
    </row>
    <row r="242" spans="1:43" s="45" customFormat="1" x14ac:dyDescent="0.3">
      <c r="A242" s="65"/>
      <c r="B242" s="65"/>
      <c r="C242" s="65"/>
      <c r="AJ242" s="44"/>
      <c r="AK242" s="44"/>
      <c r="AL242" s="44"/>
      <c r="AM242" s="44"/>
      <c r="AN242" s="44"/>
      <c r="AO242" s="44"/>
      <c r="AP242" s="44"/>
      <c r="AQ242" s="44"/>
    </row>
    <row r="243" spans="1:43" s="45" customFormat="1" x14ac:dyDescent="0.3">
      <c r="A243" s="65"/>
      <c r="B243" s="65"/>
      <c r="C243" s="65"/>
      <c r="AJ243" s="44"/>
      <c r="AK243" s="44"/>
      <c r="AL243" s="44"/>
      <c r="AM243" s="44"/>
      <c r="AN243" s="44"/>
      <c r="AO243" s="44"/>
      <c r="AP243" s="44"/>
      <c r="AQ243" s="44"/>
    </row>
    <row r="244" spans="1:43" s="45" customFormat="1" x14ac:dyDescent="0.3">
      <c r="A244" s="65"/>
      <c r="B244" s="65"/>
      <c r="C244" s="65"/>
      <c r="AJ244" s="44"/>
      <c r="AK244" s="44"/>
      <c r="AL244" s="44"/>
      <c r="AM244" s="44"/>
      <c r="AN244" s="44"/>
      <c r="AO244" s="44"/>
      <c r="AP244" s="44"/>
      <c r="AQ244" s="44"/>
    </row>
    <row r="245" spans="1:43" s="45" customFormat="1" x14ac:dyDescent="0.3">
      <c r="A245" s="65"/>
      <c r="B245" s="65"/>
      <c r="C245" s="65"/>
      <c r="AJ245" s="44"/>
      <c r="AK245" s="44"/>
      <c r="AL245" s="44"/>
      <c r="AM245" s="44"/>
      <c r="AN245" s="44"/>
      <c r="AO245" s="44"/>
      <c r="AP245" s="44"/>
      <c r="AQ245" s="44"/>
    </row>
    <row r="246" spans="1:43" s="45" customFormat="1" x14ac:dyDescent="0.3">
      <c r="A246" s="65"/>
      <c r="B246" s="65"/>
      <c r="C246" s="65"/>
      <c r="AJ246" s="44"/>
      <c r="AK246" s="44"/>
      <c r="AL246" s="44"/>
      <c r="AM246" s="44"/>
      <c r="AN246" s="44"/>
      <c r="AO246" s="44"/>
      <c r="AP246" s="44"/>
      <c r="AQ246" s="44"/>
    </row>
    <row r="247" spans="1:43" s="45" customFormat="1" x14ac:dyDescent="0.3">
      <c r="A247" s="65"/>
      <c r="B247" s="65"/>
      <c r="C247" s="65"/>
      <c r="AJ247" s="44"/>
      <c r="AK247" s="44"/>
      <c r="AL247" s="44"/>
      <c r="AM247" s="44"/>
      <c r="AN247" s="44"/>
      <c r="AO247" s="44"/>
      <c r="AP247" s="44"/>
      <c r="AQ247" s="44"/>
    </row>
    <row r="248" spans="1:43" s="45" customFormat="1" x14ac:dyDescent="0.3">
      <c r="A248" s="65"/>
      <c r="B248" s="65"/>
      <c r="C248" s="65"/>
      <c r="AJ248" s="44"/>
      <c r="AK248" s="44"/>
      <c r="AL248" s="44"/>
      <c r="AM248" s="44"/>
      <c r="AN248" s="44"/>
      <c r="AO248" s="44"/>
      <c r="AP248" s="44"/>
      <c r="AQ248" s="44"/>
    </row>
    <row r="249" spans="1:43" s="45" customFormat="1" x14ac:dyDescent="0.3">
      <c r="A249" s="65"/>
      <c r="B249" s="65"/>
      <c r="C249" s="65"/>
      <c r="AJ249" s="44"/>
      <c r="AK249" s="44"/>
      <c r="AL249" s="44"/>
      <c r="AM249" s="44"/>
      <c r="AN249" s="44"/>
      <c r="AO249" s="44"/>
      <c r="AP249" s="44"/>
      <c r="AQ249" s="44"/>
    </row>
    <row r="250" spans="1:43" s="45" customFormat="1" x14ac:dyDescent="0.3">
      <c r="A250" s="65"/>
      <c r="B250" s="65"/>
      <c r="C250" s="65"/>
      <c r="AJ250" s="44"/>
      <c r="AK250" s="44"/>
      <c r="AL250" s="44"/>
      <c r="AM250" s="44"/>
      <c r="AN250" s="44"/>
      <c r="AO250" s="44"/>
      <c r="AP250" s="44"/>
      <c r="AQ250" s="44"/>
    </row>
    <row r="251" spans="1:43" s="45" customFormat="1" x14ac:dyDescent="0.3">
      <c r="A251" s="65"/>
      <c r="B251" s="65"/>
      <c r="C251" s="65"/>
      <c r="AJ251" s="44"/>
      <c r="AK251" s="44"/>
      <c r="AL251" s="44"/>
      <c r="AM251" s="44"/>
      <c r="AN251" s="44"/>
      <c r="AO251" s="44"/>
      <c r="AP251" s="44"/>
      <c r="AQ251" s="44"/>
    </row>
    <row r="252" spans="1:43" s="45" customFormat="1" x14ac:dyDescent="0.3">
      <c r="A252" s="65"/>
      <c r="B252" s="65"/>
      <c r="C252" s="65"/>
      <c r="AJ252" s="44"/>
      <c r="AK252" s="44"/>
      <c r="AL252" s="44"/>
      <c r="AM252" s="44"/>
      <c r="AN252" s="44"/>
      <c r="AO252" s="44"/>
      <c r="AP252" s="44"/>
      <c r="AQ252" s="44"/>
    </row>
    <row r="253" spans="1:43" s="45" customFormat="1" x14ac:dyDescent="0.3">
      <c r="A253" s="65"/>
      <c r="B253" s="65"/>
      <c r="C253" s="65"/>
      <c r="AJ253" s="44"/>
      <c r="AK253" s="44"/>
      <c r="AL253" s="44"/>
      <c r="AM253" s="44"/>
      <c r="AN253" s="44"/>
      <c r="AO253" s="44"/>
      <c r="AP253" s="44"/>
      <c r="AQ253" s="44"/>
    </row>
    <row r="254" spans="1:43" s="45" customFormat="1" x14ac:dyDescent="0.3">
      <c r="A254" s="65"/>
      <c r="B254" s="65"/>
      <c r="C254" s="65"/>
      <c r="AJ254" s="44"/>
      <c r="AK254" s="44"/>
      <c r="AL254" s="44"/>
      <c r="AM254" s="44"/>
      <c r="AN254" s="44"/>
      <c r="AO254" s="44"/>
      <c r="AP254" s="44"/>
      <c r="AQ254" s="44"/>
    </row>
    <row r="255" spans="1:43" s="45" customFormat="1" x14ac:dyDescent="0.3">
      <c r="A255" s="65"/>
      <c r="B255" s="65"/>
      <c r="C255" s="65"/>
      <c r="AJ255" s="44"/>
      <c r="AK255" s="44"/>
      <c r="AL255" s="44"/>
      <c r="AM255" s="44"/>
      <c r="AN255" s="44"/>
      <c r="AO255" s="44"/>
      <c r="AP255" s="44"/>
      <c r="AQ255" s="44"/>
    </row>
    <row r="256" spans="1:43" s="45" customFormat="1" x14ac:dyDescent="0.3">
      <c r="A256" s="65"/>
      <c r="B256" s="65"/>
      <c r="C256" s="65"/>
      <c r="AJ256" s="44"/>
      <c r="AK256" s="44"/>
      <c r="AL256" s="44"/>
      <c r="AM256" s="44"/>
      <c r="AN256" s="44"/>
      <c r="AO256" s="44"/>
      <c r="AP256" s="44"/>
      <c r="AQ256" s="44"/>
    </row>
  </sheetData>
  <mergeCells count="6">
    <mergeCell ref="A73:C73"/>
    <mergeCell ref="A4:C4"/>
    <mergeCell ref="A6:C7"/>
    <mergeCell ref="W6:W7"/>
    <mergeCell ref="A8:C8"/>
    <mergeCell ref="A10:C10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r:id="rId1"/>
  <headerFooter alignWithMargins="0"/>
  <colBreaks count="1" manualBreakCount="1">
    <brk id="11" min="1" max="73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 tint="-0.14999847407452621"/>
    <pageSetUpPr fitToPage="1"/>
  </sheetPr>
  <dimension ref="A1:Q26"/>
  <sheetViews>
    <sheetView zoomScale="63" zoomScaleNormal="63" zoomScaleSheetLayoutView="59" workbookViewId="0">
      <selection activeCell="D15" sqref="D15"/>
    </sheetView>
  </sheetViews>
  <sheetFormatPr baseColWidth="10" defaultColWidth="9.109375" defaultRowHeight="13.2" x14ac:dyDescent="0.25"/>
  <cols>
    <col min="1" max="1" width="23.6640625" customWidth="1"/>
    <col min="2" max="9" width="14.33203125" customWidth="1"/>
    <col min="10" max="10" width="19" customWidth="1"/>
    <col min="11" max="13" width="14.109375" customWidth="1"/>
  </cols>
  <sheetData>
    <row r="1" spans="1:17" ht="31.5" customHeight="1" x14ac:dyDescent="0.25">
      <c r="A1" s="282" t="s">
        <v>242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131"/>
      <c r="O1" s="131"/>
      <c r="P1" s="131"/>
      <c r="Q1" s="131"/>
    </row>
    <row r="3" spans="1:17" ht="14.4" thickBot="1" x14ac:dyDescent="0.3">
      <c r="A3" s="284" t="s">
        <v>216</v>
      </c>
      <c r="B3" s="285"/>
      <c r="C3" s="285"/>
      <c r="D3" s="132"/>
    </row>
    <row r="4" spans="1:17" ht="21" customHeight="1" thickTop="1" x14ac:dyDescent="0.25">
      <c r="A4" s="286" t="s">
        <v>159</v>
      </c>
      <c r="B4" s="288" t="s">
        <v>160</v>
      </c>
      <c r="C4" s="288"/>
      <c r="D4" s="278" t="s">
        <v>161</v>
      </c>
      <c r="E4" s="288" t="s">
        <v>162</v>
      </c>
      <c r="F4" s="288"/>
      <c r="G4" s="278" t="s">
        <v>163</v>
      </c>
      <c r="H4" s="288" t="s">
        <v>164</v>
      </c>
      <c r="I4" s="288"/>
      <c r="J4" s="278" t="s">
        <v>165</v>
      </c>
      <c r="K4" s="278" t="s">
        <v>166</v>
      </c>
      <c r="L4" s="278" t="s">
        <v>167</v>
      </c>
      <c r="M4" s="280" t="s">
        <v>168</v>
      </c>
    </row>
    <row r="5" spans="1:17" ht="21" customHeight="1" x14ac:dyDescent="0.25">
      <c r="A5" s="287"/>
      <c r="B5" s="133" t="s">
        <v>169</v>
      </c>
      <c r="C5" s="133" t="s">
        <v>170</v>
      </c>
      <c r="D5" s="279"/>
      <c r="E5" s="133" t="s">
        <v>169</v>
      </c>
      <c r="F5" s="133" t="s">
        <v>170</v>
      </c>
      <c r="G5" s="279"/>
      <c r="H5" s="133" t="s">
        <v>169</v>
      </c>
      <c r="I5" s="133" t="s">
        <v>170</v>
      </c>
      <c r="J5" s="279"/>
      <c r="K5" s="279"/>
      <c r="L5" s="279"/>
      <c r="M5" s="281"/>
    </row>
    <row r="6" spans="1:17" ht="37.5" customHeight="1" x14ac:dyDescent="0.25">
      <c r="A6" s="134" t="s">
        <v>12</v>
      </c>
      <c r="B6" s="135">
        <v>362556.39</v>
      </c>
      <c r="C6" s="135">
        <v>242879.27</v>
      </c>
      <c r="D6" s="135">
        <f>SUM(B6:C6)</f>
        <v>605435.66</v>
      </c>
      <c r="E6" s="135">
        <v>863.43</v>
      </c>
      <c r="F6" s="135">
        <v>1863.63</v>
      </c>
      <c r="G6" s="135">
        <f>SUM(E6:F6)</f>
        <v>2727.06</v>
      </c>
      <c r="H6" s="135">
        <v>9</v>
      </c>
      <c r="I6" s="135">
        <v>69.510000000000005</v>
      </c>
      <c r="J6" s="135">
        <f>SUM(H6:I6)</f>
        <v>78.510000000000005</v>
      </c>
      <c r="K6" s="135">
        <f>SUM(B6,E6,H6)</f>
        <v>363428.82</v>
      </c>
      <c r="L6" s="135">
        <f>SUM(C6,F6,I6)</f>
        <v>244812.41</v>
      </c>
      <c r="M6" s="136">
        <f>SUM(D6,G6,J6)</f>
        <v>608241.2300000001</v>
      </c>
    </row>
    <row r="7" spans="1:17" ht="37.5" customHeight="1" x14ac:dyDescent="0.25">
      <c r="A7" s="137" t="s">
        <v>13</v>
      </c>
      <c r="B7" s="135">
        <v>398801.44</v>
      </c>
      <c r="C7" s="135">
        <v>264149.92</v>
      </c>
      <c r="D7" s="135">
        <f t="shared" ref="D7:D23" si="0">SUM(B7:C7)</f>
        <v>662951.36</v>
      </c>
      <c r="E7" s="135">
        <v>622.89</v>
      </c>
      <c r="F7" s="135">
        <v>1534.2</v>
      </c>
      <c r="G7" s="135">
        <f t="shared" ref="G7:G23" si="1">SUM(E7:F7)</f>
        <v>2157.09</v>
      </c>
      <c r="H7" s="135">
        <v>0</v>
      </c>
      <c r="I7" s="135">
        <v>56.63</v>
      </c>
      <c r="J7" s="135">
        <f t="shared" ref="J7:J23" si="2">SUM(H7:I7)</f>
        <v>56.63</v>
      </c>
      <c r="K7" s="135">
        <f t="shared" ref="K7:L23" si="3">SUM(B7,E7,H7)</f>
        <v>399424.33</v>
      </c>
      <c r="L7" s="135">
        <f t="shared" si="3"/>
        <v>265740.75</v>
      </c>
      <c r="M7" s="136">
        <f t="shared" ref="K7:M25" si="4">SUM(D7,G7,J7)</f>
        <v>665165.07999999996</v>
      </c>
    </row>
    <row r="8" spans="1:17" ht="37.5" customHeight="1" x14ac:dyDescent="0.25">
      <c r="A8" s="137" t="s">
        <v>14</v>
      </c>
      <c r="B8" s="135">
        <v>173159.75</v>
      </c>
      <c r="C8" s="135">
        <v>46316.22</v>
      </c>
      <c r="D8" s="135">
        <f t="shared" si="0"/>
        <v>219475.97</v>
      </c>
      <c r="E8" s="135">
        <v>64766.76</v>
      </c>
      <c r="F8" s="135">
        <v>105946.4</v>
      </c>
      <c r="G8" s="135">
        <f t="shared" si="1"/>
        <v>170713.16</v>
      </c>
      <c r="H8" s="135">
        <v>44558.49</v>
      </c>
      <c r="I8" s="135">
        <v>119377.94</v>
      </c>
      <c r="J8" s="135">
        <f t="shared" si="2"/>
        <v>163936.43</v>
      </c>
      <c r="K8" s="135">
        <f t="shared" si="3"/>
        <v>282485</v>
      </c>
      <c r="L8" s="135">
        <f t="shared" si="3"/>
        <v>271640.56</v>
      </c>
      <c r="M8" s="136">
        <f t="shared" si="4"/>
        <v>554125.56000000006</v>
      </c>
    </row>
    <row r="9" spans="1:17" ht="37.5" customHeight="1" x14ac:dyDescent="0.25">
      <c r="A9" s="137" t="s">
        <v>15</v>
      </c>
      <c r="B9" s="135">
        <v>145.94</v>
      </c>
      <c r="C9" s="135">
        <v>174.97</v>
      </c>
      <c r="D9" s="135">
        <f t="shared" si="0"/>
        <v>320.90999999999997</v>
      </c>
      <c r="E9" s="135">
        <v>24.5</v>
      </c>
      <c r="F9" s="135">
        <v>152.93</v>
      </c>
      <c r="G9" s="135">
        <f t="shared" si="1"/>
        <v>177.43</v>
      </c>
      <c r="H9" s="135">
        <v>8</v>
      </c>
      <c r="I9" s="135">
        <v>20.5</v>
      </c>
      <c r="J9" s="135">
        <f t="shared" si="2"/>
        <v>28.5</v>
      </c>
      <c r="K9" s="135">
        <f t="shared" si="3"/>
        <v>178.44</v>
      </c>
      <c r="L9" s="135">
        <f t="shared" si="3"/>
        <v>348.4</v>
      </c>
      <c r="M9" s="136">
        <f t="shared" si="4"/>
        <v>526.83999999999992</v>
      </c>
    </row>
    <row r="10" spans="1:17" ht="37.5" customHeight="1" x14ac:dyDescent="0.25">
      <c r="A10" s="137" t="s">
        <v>16</v>
      </c>
      <c r="B10" s="135">
        <v>24.14</v>
      </c>
      <c r="C10" s="135">
        <v>23.26</v>
      </c>
      <c r="D10" s="135">
        <f t="shared" si="0"/>
        <v>47.400000000000006</v>
      </c>
      <c r="E10" s="135">
        <v>90.65</v>
      </c>
      <c r="F10" s="135">
        <v>0</v>
      </c>
      <c r="G10" s="135">
        <f t="shared" si="1"/>
        <v>90.65</v>
      </c>
      <c r="H10" s="135">
        <v>19.12</v>
      </c>
      <c r="I10" s="135">
        <v>0</v>
      </c>
      <c r="J10" s="135">
        <f t="shared" si="2"/>
        <v>19.12</v>
      </c>
      <c r="K10" s="135">
        <f t="shared" si="3"/>
        <v>133.91</v>
      </c>
      <c r="L10" s="135">
        <f t="shared" si="3"/>
        <v>23.26</v>
      </c>
      <c r="M10" s="136">
        <f t="shared" si="4"/>
        <v>157.17000000000002</v>
      </c>
    </row>
    <row r="11" spans="1:17" ht="37.5" customHeight="1" x14ac:dyDescent="0.25">
      <c r="A11" s="137" t="s">
        <v>17</v>
      </c>
      <c r="B11" s="135">
        <v>1846.03</v>
      </c>
      <c r="C11" s="135">
        <v>383.27</v>
      </c>
      <c r="D11" s="135">
        <f t="shared" si="0"/>
        <v>2229.3000000000002</v>
      </c>
      <c r="E11" s="135">
        <v>6334.67</v>
      </c>
      <c r="F11" s="135">
        <v>5369.55</v>
      </c>
      <c r="G11" s="135">
        <f t="shared" si="1"/>
        <v>11704.220000000001</v>
      </c>
      <c r="H11" s="135">
        <v>1362.47</v>
      </c>
      <c r="I11" s="135">
        <v>835.52</v>
      </c>
      <c r="J11" s="135">
        <f t="shared" si="2"/>
        <v>2197.9899999999998</v>
      </c>
      <c r="K11" s="135">
        <f t="shared" si="3"/>
        <v>9543.17</v>
      </c>
      <c r="L11" s="135">
        <f t="shared" si="3"/>
        <v>6588.34</v>
      </c>
      <c r="M11" s="136">
        <f t="shared" si="4"/>
        <v>16131.51</v>
      </c>
    </row>
    <row r="12" spans="1:17" ht="37.5" customHeight="1" x14ac:dyDescent="0.25">
      <c r="A12" s="137" t="s">
        <v>18</v>
      </c>
      <c r="B12" s="135">
        <v>41387.69</v>
      </c>
      <c r="C12" s="135">
        <v>52498.23</v>
      </c>
      <c r="D12" s="135">
        <f t="shared" si="0"/>
        <v>93885.920000000013</v>
      </c>
      <c r="E12" s="135">
        <v>16794.650000000001</v>
      </c>
      <c r="F12" s="135">
        <v>52515.7</v>
      </c>
      <c r="G12" s="135">
        <f t="shared" si="1"/>
        <v>69310.350000000006</v>
      </c>
      <c r="H12" s="135">
        <v>82.98</v>
      </c>
      <c r="I12" s="135">
        <v>298.83</v>
      </c>
      <c r="J12" s="135">
        <f t="shared" si="2"/>
        <v>381.81</v>
      </c>
      <c r="K12" s="135">
        <f t="shared" si="3"/>
        <v>58265.320000000007</v>
      </c>
      <c r="L12" s="135">
        <f t="shared" si="3"/>
        <v>105312.76</v>
      </c>
      <c r="M12" s="136">
        <f t="shared" si="4"/>
        <v>163578.08000000002</v>
      </c>
    </row>
    <row r="13" spans="1:17" ht="37.5" customHeight="1" x14ac:dyDescent="0.25">
      <c r="A13" s="137" t="s">
        <v>19</v>
      </c>
      <c r="B13" s="135">
        <v>4401739.22</v>
      </c>
      <c r="C13" s="135">
        <v>4364398.08</v>
      </c>
      <c r="D13" s="135">
        <f t="shared" si="0"/>
        <v>8766137.3000000007</v>
      </c>
      <c r="E13" s="135">
        <v>1954196.43</v>
      </c>
      <c r="F13" s="135">
        <v>6231104.6399999997</v>
      </c>
      <c r="G13" s="135">
        <f t="shared" si="1"/>
        <v>8185301.0699999994</v>
      </c>
      <c r="H13" s="135">
        <v>693.88</v>
      </c>
      <c r="I13" s="135">
        <v>6132.37</v>
      </c>
      <c r="J13" s="135">
        <f t="shared" si="2"/>
        <v>6826.25</v>
      </c>
      <c r="K13" s="135">
        <f t="shared" si="3"/>
        <v>6356629.5299999993</v>
      </c>
      <c r="L13" s="135">
        <f t="shared" si="3"/>
        <v>10601635.089999998</v>
      </c>
      <c r="M13" s="136">
        <f t="shared" si="4"/>
        <v>16958264.620000001</v>
      </c>
    </row>
    <row r="14" spans="1:17" ht="37.5" customHeight="1" x14ac:dyDescent="0.25">
      <c r="A14" s="137" t="s">
        <v>20</v>
      </c>
      <c r="B14" s="135">
        <v>115612.15</v>
      </c>
      <c r="C14" s="135">
        <v>281615.06</v>
      </c>
      <c r="D14" s="135">
        <f t="shared" si="0"/>
        <v>397227.20999999996</v>
      </c>
      <c r="E14" s="135">
        <v>128204.81</v>
      </c>
      <c r="F14" s="135">
        <v>1266619.05</v>
      </c>
      <c r="G14" s="135">
        <f t="shared" si="1"/>
        <v>1394823.86</v>
      </c>
      <c r="H14" s="135">
        <v>44.33</v>
      </c>
      <c r="I14" s="135">
        <v>10990.88</v>
      </c>
      <c r="J14" s="135">
        <f t="shared" si="2"/>
        <v>11035.21</v>
      </c>
      <c r="K14" s="135">
        <f t="shared" si="3"/>
        <v>243861.28999999998</v>
      </c>
      <c r="L14" s="135">
        <f t="shared" si="3"/>
        <v>1559224.99</v>
      </c>
      <c r="M14" s="136">
        <f t="shared" si="4"/>
        <v>1803086.28</v>
      </c>
    </row>
    <row r="15" spans="1:17" ht="37.5" customHeight="1" x14ac:dyDescent="0.25">
      <c r="A15" s="137" t="s">
        <v>21</v>
      </c>
      <c r="B15" s="135">
        <v>258817.29</v>
      </c>
      <c r="C15" s="135">
        <v>76176.73</v>
      </c>
      <c r="D15" s="135">
        <f t="shared" si="0"/>
        <v>334994.02</v>
      </c>
      <c r="E15" s="135">
        <v>47026.16</v>
      </c>
      <c r="F15" s="135">
        <v>69883.73</v>
      </c>
      <c r="G15" s="135">
        <f t="shared" si="1"/>
        <v>116909.89</v>
      </c>
      <c r="H15" s="135">
        <v>16</v>
      </c>
      <c r="I15" s="135">
        <v>5</v>
      </c>
      <c r="J15" s="135">
        <f t="shared" si="2"/>
        <v>21</v>
      </c>
      <c r="K15" s="135">
        <f t="shared" si="3"/>
        <v>305859.45</v>
      </c>
      <c r="L15" s="135">
        <f t="shared" si="3"/>
        <v>146065.46</v>
      </c>
      <c r="M15" s="136">
        <f t="shared" si="4"/>
        <v>451924.91000000003</v>
      </c>
    </row>
    <row r="16" spans="1:17" ht="37.5" customHeight="1" x14ac:dyDescent="0.25">
      <c r="A16" s="137" t="s">
        <v>22</v>
      </c>
      <c r="B16" s="135">
        <v>69</v>
      </c>
      <c r="C16" s="135">
        <v>103.76</v>
      </c>
      <c r="D16" s="135">
        <f t="shared" si="0"/>
        <v>172.76</v>
      </c>
      <c r="E16" s="135">
        <v>63</v>
      </c>
      <c r="F16" s="135">
        <v>143.16999999999999</v>
      </c>
      <c r="G16" s="135">
        <f t="shared" si="1"/>
        <v>206.17</v>
      </c>
      <c r="H16" s="135">
        <v>0</v>
      </c>
      <c r="I16" s="135">
        <v>0</v>
      </c>
      <c r="J16" s="135">
        <f t="shared" si="2"/>
        <v>0</v>
      </c>
      <c r="K16" s="135">
        <f t="shared" si="3"/>
        <v>132</v>
      </c>
      <c r="L16" s="135">
        <f t="shared" si="3"/>
        <v>246.93</v>
      </c>
      <c r="M16" s="136">
        <f t="shared" si="4"/>
        <v>378.92999999999995</v>
      </c>
    </row>
    <row r="17" spans="1:13" ht="37.5" customHeight="1" x14ac:dyDescent="0.25">
      <c r="A17" s="137" t="s">
        <v>23</v>
      </c>
      <c r="B17" s="135">
        <v>80789.27</v>
      </c>
      <c r="C17" s="135">
        <v>87627.06</v>
      </c>
      <c r="D17" s="135">
        <f t="shared" si="0"/>
        <v>168416.33000000002</v>
      </c>
      <c r="E17" s="135">
        <v>17510.07</v>
      </c>
      <c r="F17" s="135">
        <v>56948.28</v>
      </c>
      <c r="G17" s="135">
        <f t="shared" si="1"/>
        <v>74458.350000000006</v>
      </c>
      <c r="H17" s="135">
        <v>0</v>
      </c>
      <c r="I17" s="135">
        <v>0</v>
      </c>
      <c r="J17" s="135">
        <f t="shared" si="2"/>
        <v>0</v>
      </c>
      <c r="K17" s="135">
        <f t="shared" si="3"/>
        <v>98299.34</v>
      </c>
      <c r="L17" s="135">
        <f t="shared" si="3"/>
        <v>144575.34</v>
      </c>
      <c r="M17" s="136">
        <f t="shared" si="4"/>
        <v>242874.68000000002</v>
      </c>
    </row>
    <row r="18" spans="1:13" ht="37.5" customHeight="1" x14ac:dyDescent="0.25">
      <c r="A18" s="137" t="s">
        <v>24</v>
      </c>
      <c r="B18" s="135">
        <v>1119797.68</v>
      </c>
      <c r="C18" s="135">
        <v>343648.05</v>
      </c>
      <c r="D18" s="135">
        <f t="shared" si="0"/>
        <v>1463445.73</v>
      </c>
      <c r="E18" s="135">
        <v>52764.24</v>
      </c>
      <c r="F18" s="135">
        <v>38425.300000000003</v>
      </c>
      <c r="G18" s="135">
        <f t="shared" si="1"/>
        <v>91189.540000000008</v>
      </c>
      <c r="H18" s="135">
        <v>0</v>
      </c>
      <c r="I18" s="135">
        <v>0</v>
      </c>
      <c r="J18" s="135">
        <f t="shared" si="2"/>
        <v>0</v>
      </c>
      <c r="K18" s="135">
        <f t="shared" si="3"/>
        <v>1172561.9199999999</v>
      </c>
      <c r="L18" s="135">
        <f t="shared" si="3"/>
        <v>382073.35</v>
      </c>
      <c r="M18" s="136">
        <f t="shared" si="4"/>
        <v>1554635.27</v>
      </c>
    </row>
    <row r="19" spans="1:13" ht="37.5" customHeight="1" x14ac:dyDescent="0.25">
      <c r="A19" s="137" t="s">
        <v>25</v>
      </c>
      <c r="B19" s="135">
        <v>605184.13500000001</v>
      </c>
      <c r="C19" s="135">
        <v>4540.4799999999996</v>
      </c>
      <c r="D19" s="135">
        <f t="shared" si="0"/>
        <v>609724.61499999999</v>
      </c>
      <c r="E19" s="135">
        <v>101.43</v>
      </c>
      <c r="F19" s="135">
        <v>1.25</v>
      </c>
      <c r="G19" s="135">
        <f t="shared" si="1"/>
        <v>102.68</v>
      </c>
      <c r="H19" s="135">
        <v>0</v>
      </c>
      <c r="I19" s="135">
        <v>0</v>
      </c>
      <c r="J19" s="135">
        <f t="shared" si="2"/>
        <v>0</v>
      </c>
      <c r="K19" s="135">
        <f t="shared" si="3"/>
        <v>605285.56500000006</v>
      </c>
      <c r="L19" s="135">
        <f t="shared" si="3"/>
        <v>4541.7299999999996</v>
      </c>
      <c r="M19" s="136">
        <f t="shared" si="4"/>
        <v>609827.29500000004</v>
      </c>
    </row>
    <row r="20" spans="1:13" ht="37.5" customHeight="1" x14ac:dyDescent="0.25">
      <c r="A20" s="137" t="s">
        <v>26</v>
      </c>
      <c r="B20" s="135">
        <v>814.56</v>
      </c>
      <c r="C20" s="135">
        <v>267.13</v>
      </c>
      <c r="D20" s="135">
        <f t="shared" si="0"/>
        <v>1081.69</v>
      </c>
      <c r="E20" s="135">
        <v>1174.02</v>
      </c>
      <c r="F20" s="135">
        <v>1381.42</v>
      </c>
      <c r="G20" s="135">
        <f t="shared" si="1"/>
        <v>2555.44</v>
      </c>
      <c r="H20" s="135">
        <v>0</v>
      </c>
      <c r="I20" s="135">
        <v>0</v>
      </c>
      <c r="J20" s="135">
        <f t="shared" si="2"/>
        <v>0</v>
      </c>
      <c r="K20" s="135">
        <f t="shared" si="3"/>
        <v>1988.58</v>
      </c>
      <c r="L20" s="135">
        <f t="shared" si="3"/>
        <v>1648.5500000000002</v>
      </c>
      <c r="M20" s="136">
        <f t="shared" si="4"/>
        <v>3637.13</v>
      </c>
    </row>
    <row r="21" spans="1:13" ht="37.5" customHeight="1" x14ac:dyDescent="0.25">
      <c r="A21" s="137" t="s">
        <v>27</v>
      </c>
      <c r="B21" s="135">
        <v>85.81</v>
      </c>
      <c r="C21" s="135">
        <v>1923.8</v>
      </c>
      <c r="D21" s="135">
        <f t="shared" si="0"/>
        <v>2009.61</v>
      </c>
      <c r="E21" s="135">
        <v>168.67</v>
      </c>
      <c r="F21" s="135">
        <v>6272.42</v>
      </c>
      <c r="G21" s="135">
        <f t="shared" si="1"/>
        <v>6441.09</v>
      </c>
      <c r="H21" s="135">
        <v>0</v>
      </c>
      <c r="I21" s="135">
        <v>0</v>
      </c>
      <c r="J21" s="135">
        <f t="shared" si="2"/>
        <v>0</v>
      </c>
      <c r="K21" s="135">
        <f t="shared" si="3"/>
        <v>254.48</v>
      </c>
      <c r="L21" s="135">
        <f t="shared" si="3"/>
        <v>8196.2199999999993</v>
      </c>
      <c r="M21" s="136">
        <f t="shared" si="4"/>
        <v>8450.7000000000007</v>
      </c>
    </row>
    <row r="22" spans="1:13" ht="37.5" customHeight="1" x14ac:dyDescent="0.25">
      <c r="A22" s="137" t="s">
        <v>28</v>
      </c>
      <c r="B22" s="135">
        <v>136.03</v>
      </c>
      <c r="C22" s="135">
        <v>79.69</v>
      </c>
      <c r="D22" s="135">
        <f t="shared" si="0"/>
        <v>215.72</v>
      </c>
      <c r="E22" s="135">
        <v>174.72</v>
      </c>
      <c r="F22" s="135">
        <v>330.68</v>
      </c>
      <c r="G22" s="135">
        <f t="shared" si="1"/>
        <v>505.4</v>
      </c>
      <c r="H22" s="135">
        <v>0</v>
      </c>
      <c r="I22" s="135">
        <v>1</v>
      </c>
      <c r="J22" s="135">
        <f t="shared" si="2"/>
        <v>1</v>
      </c>
      <c r="K22" s="135">
        <f t="shared" si="3"/>
        <v>310.75</v>
      </c>
      <c r="L22" s="135">
        <f t="shared" si="3"/>
        <v>411.37</v>
      </c>
      <c r="M22" s="136">
        <f t="shared" si="4"/>
        <v>722.12</v>
      </c>
    </row>
    <row r="23" spans="1:13" ht="37.5" customHeight="1" x14ac:dyDescent="0.25">
      <c r="A23" s="137" t="s">
        <v>29</v>
      </c>
      <c r="B23" s="135">
        <v>1</v>
      </c>
      <c r="C23" s="135">
        <v>21</v>
      </c>
      <c r="D23" s="135">
        <f t="shared" si="0"/>
        <v>22</v>
      </c>
      <c r="E23" s="135">
        <v>1</v>
      </c>
      <c r="F23" s="135">
        <v>13.32</v>
      </c>
      <c r="G23" s="135">
        <f t="shared" si="1"/>
        <v>14.32</v>
      </c>
      <c r="H23" s="135">
        <v>6331.37</v>
      </c>
      <c r="I23" s="135">
        <v>12702.42</v>
      </c>
      <c r="J23" s="135">
        <f t="shared" si="2"/>
        <v>19033.79</v>
      </c>
      <c r="K23" s="135">
        <f t="shared" si="3"/>
        <v>6333.37</v>
      </c>
      <c r="L23" s="135">
        <f t="shared" si="3"/>
        <v>12736.74</v>
      </c>
      <c r="M23" s="136">
        <f t="shared" si="4"/>
        <v>19070.11</v>
      </c>
    </row>
    <row r="24" spans="1:13" ht="37.5" hidden="1" customHeight="1" x14ac:dyDescent="0.25">
      <c r="A24" s="137" t="s">
        <v>233</v>
      </c>
      <c r="B24" s="135">
        <v>0</v>
      </c>
      <c r="C24" s="135">
        <v>0</v>
      </c>
      <c r="D24" s="135">
        <v>0</v>
      </c>
      <c r="E24" s="135">
        <v>0</v>
      </c>
      <c r="F24" s="135">
        <v>0</v>
      </c>
      <c r="G24" s="135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6">
        <v>0</v>
      </c>
    </row>
    <row r="25" spans="1:13" ht="37.5" customHeight="1" thickBot="1" x14ac:dyDescent="0.3">
      <c r="A25" s="138" t="s">
        <v>2</v>
      </c>
      <c r="B25" s="139">
        <f>SUM(B6:B24)</f>
        <v>7560967.5249999985</v>
      </c>
      <c r="C25" s="139">
        <f>SUM(C6:C24)</f>
        <v>5766825.9799999995</v>
      </c>
      <c r="D25" s="139">
        <f t="shared" ref="D25" si="5">SUM(B25:C25)</f>
        <v>13327793.504999999</v>
      </c>
      <c r="E25" s="139">
        <f>SUM(E6:E24)</f>
        <v>2290882.1000000006</v>
      </c>
      <c r="F25" s="139">
        <f>SUM(F6:F24)</f>
        <v>7838505.6699999999</v>
      </c>
      <c r="G25" s="139">
        <f t="shared" ref="G25" si="6">SUM(E25:F25)</f>
        <v>10129387.77</v>
      </c>
      <c r="H25" s="139">
        <f>SUM(H6:H24)</f>
        <v>53125.640000000007</v>
      </c>
      <c r="I25" s="139">
        <f>SUM(I6:I24)</f>
        <v>150490.6</v>
      </c>
      <c r="J25" s="139">
        <f t="shared" ref="J25" si="7">SUM(H25:I25)</f>
        <v>203616.24000000002</v>
      </c>
      <c r="K25" s="139">
        <f t="shared" si="4"/>
        <v>9904975.2650000006</v>
      </c>
      <c r="L25" s="139">
        <f t="shared" si="4"/>
        <v>13755822.249999998</v>
      </c>
      <c r="M25" s="140">
        <f t="shared" si="4"/>
        <v>23660797.514999997</v>
      </c>
    </row>
    <row r="26" spans="1:13" ht="16.2" thickTop="1" x14ac:dyDescent="0.25">
      <c r="A26" s="141"/>
    </row>
  </sheetData>
  <mergeCells count="12">
    <mergeCell ref="L4:L5"/>
    <mergeCell ref="M4:M5"/>
    <mergeCell ref="A1:M1"/>
    <mergeCell ref="A3:C3"/>
    <mergeCell ref="A4:A5"/>
    <mergeCell ref="B4:C4"/>
    <mergeCell ref="D4:D5"/>
    <mergeCell ref="E4:F4"/>
    <mergeCell ref="G4:G5"/>
    <mergeCell ref="H4:I4"/>
    <mergeCell ref="J4:J5"/>
    <mergeCell ref="K4:K5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5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 tint="-0.14999847407452621"/>
    <pageSetUpPr fitToPage="1"/>
  </sheetPr>
  <dimension ref="A1:Q26"/>
  <sheetViews>
    <sheetView zoomScale="60" zoomScaleNormal="60" zoomScaleSheetLayoutView="58" workbookViewId="0">
      <selection activeCell="J9" sqref="J9"/>
    </sheetView>
  </sheetViews>
  <sheetFormatPr baseColWidth="10" defaultColWidth="9.109375" defaultRowHeight="13.2" x14ac:dyDescent="0.25"/>
  <cols>
    <col min="1" max="1" width="23.6640625" customWidth="1"/>
    <col min="2" max="9" width="14.33203125" customWidth="1"/>
    <col min="10" max="10" width="19" customWidth="1"/>
    <col min="11" max="13" width="14.109375" customWidth="1"/>
  </cols>
  <sheetData>
    <row r="1" spans="1:17" ht="31.5" customHeight="1" x14ac:dyDescent="0.25">
      <c r="A1" s="282" t="s">
        <v>242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131"/>
      <c r="O1" s="131"/>
      <c r="P1" s="131"/>
      <c r="Q1" s="131"/>
    </row>
    <row r="3" spans="1:17" ht="14.4" thickBot="1" x14ac:dyDescent="0.3">
      <c r="A3" s="284" t="s">
        <v>217</v>
      </c>
      <c r="B3" s="285"/>
      <c r="C3" s="285"/>
      <c r="D3" s="132"/>
    </row>
    <row r="4" spans="1:17" ht="21" customHeight="1" thickTop="1" x14ac:dyDescent="0.25">
      <c r="A4" s="286" t="s">
        <v>159</v>
      </c>
      <c r="B4" s="288" t="s">
        <v>160</v>
      </c>
      <c r="C4" s="288"/>
      <c r="D4" s="278" t="s">
        <v>161</v>
      </c>
      <c r="E4" s="288" t="s">
        <v>162</v>
      </c>
      <c r="F4" s="288"/>
      <c r="G4" s="278" t="s">
        <v>163</v>
      </c>
      <c r="H4" s="288" t="s">
        <v>164</v>
      </c>
      <c r="I4" s="288"/>
      <c r="J4" s="278" t="s">
        <v>165</v>
      </c>
      <c r="K4" s="278" t="s">
        <v>166</v>
      </c>
      <c r="L4" s="278" t="s">
        <v>167</v>
      </c>
      <c r="M4" s="280" t="s">
        <v>168</v>
      </c>
    </row>
    <row r="5" spans="1:17" ht="21" customHeight="1" x14ac:dyDescent="0.25">
      <c r="A5" s="287"/>
      <c r="B5" s="133" t="s">
        <v>169</v>
      </c>
      <c r="C5" s="133" t="s">
        <v>170</v>
      </c>
      <c r="D5" s="279"/>
      <c r="E5" s="133" t="s">
        <v>169</v>
      </c>
      <c r="F5" s="133" t="s">
        <v>170</v>
      </c>
      <c r="G5" s="279"/>
      <c r="H5" s="133" t="s">
        <v>169</v>
      </c>
      <c r="I5" s="133" t="s">
        <v>170</v>
      </c>
      <c r="J5" s="279"/>
      <c r="K5" s="279"/>
      <c r="L5" s="279"/>
      <c r="M5" s="281"/>
    </row>
    <row r="6" spans="1:17" ht="37.5" customHeight="1" x14ac:dyDescent="0.25">
      <c r="A6" s="134" t="s">
        <v>12</v>
      </c>
      <c r="B6" s="135">
        <v>296893.36</v>
      </c>
      <c r="C6" s="135">
        <v>184919.46</v>
      </c>
      <c r="D6" s="135">
        <f>SUM(B6:C6)</f>
        <v>481812.81999999995</v>
      </c>
      <c r="E6" s="135">
        <v>643.05999999999995</v>
      </c>
      <c r="F6" s="135">
        <v>1387.31</v>
      </c>
      <c r="G6" s="135">
        <f>SUM(E6:F6)</f>
        <v>2030.37</v>
      </c>
      <c r="H6" s="135">
        <v>13</v>
      </c>
      <c r="I6" s="135">
        <v>93.28</v>
      </c>
      <c r="J6" s="135">
        <f>SUM(H6:I6)</f>
        <v>106.28</v>
      </c>
      <c r="K6" s="135">
        <f>SUM(B6,E6,H6)</f>
        <v>297549.42</v>
      </c>
      <c r="L6" s="135">
        <f>SUM(C6,F6,I6)</f>
        <v>186400.05</v>
      </c>
      <c r="M6" s="142">
        <f>SUM(D6,G6,J6)</f>
        <v>483949.47</v>
      </c>
    </row>
    <row r="7" spans="1:17" ht="37.5" customHeight="1" x14ac:dyDescent="0.25">
      <c r="A7" s="137" t="s">
        <v>13</v>
      </c>
      <c r="B7" s="135">
        <v>363816.96000000002</v>
      </c>
      <c r="C7" s="135">
        <v>229053.9</v>
      </c>
      <c r="D7" s="135">
        <f t="shared" ref="D7:D23" si="0">SUM(B7:C7)</f>
        <v>592870.86</v>
      </c>
      <c r="E7" s="135">
        <v>501.33</v>
      </c>
      <c r="F7" s="135">
        <v>1578.02</v>
      </c>
      <c r="G7" s="135">
        <f t="shared" ref="G7:G23" si="1">SUM(E7:F7)</f>
        <v>2079.35</v>
      </c>
      <c r="H7" s="135">
        <v>6</v>
      </c>
      <c r="I7" s="135">
        <v>91.14</v>
      </c>
      <c r="J7" s="135">
        <f t="shared" ref="J7:J23" si="2">SUM(H7:I7)</f>
        <v>97.14</v>
      </c>
      <c r="K7" s="135">
        <f t="shared" ref="K7:L23" si="3">SUM(B7,E7,H7)</f>
        <v>364324.29000000004</v>
      </c>
      <c r="L7" s="135">
        <f t="shared" si="3"/>
        <v>230723.06</v>
      </c>
      <c r="M7" s="136">
        <f t="shared" ref="K7:M25" si="4">SUM(D7,G7,J7)</f>
        <v>595047.35</v>
      </c>
    </row>
    <row r="8" spans="1:17" ht="37.5" customHeight="1" x14ac:dyDescent="0.25">
      <c r="A8" s="137" t="s">
        <v>14</v>
      </c>
      <c r="B8" s="135">
        <v>94813.7</v>
      </c>
      <c r="C8" s="135">
        <v>25114.02</v>
      </c>
      <c r="D8" s="135">
        <f t="shared" si="0"/>
        <v>119927.72</v>
      </c>
      <c r="E8" s="135">
        <v>32123.99</v>
      </c>
      <c r="F8" s="135">
        <v>53878.64</v>
      </c>
      <c r="G8" s="135">
        <f t="shared" si="1"/>
        <v>86002.63</v>
      </c>
      <c r="H8" s="135">
        <v>12292.97</v>
      </c>
      <c r="I8" s="135">
        <v>20293.77</v>
      </c>
      <c r="J8" s="135">
        <f t="shared" si="2"/>
        <v>32586.739999999998</v>
      </c>
      <c r="K8" s="135">
        <f t="shared" si="3"/>
        <v>139230.66</v>
      </c>
      <c r="L8" s="135">
        <f t="shared" si="3"/>
        <v>99286.430000000008</v>
      </c>
      <c r="M8" s="136">
        <f t="shared" si="4"/>
        <v>238517.09</v>
      </c>
    </row>
    <row r="9" spans="1:17" ht="37.5" customHeight="1" x14ac:dyDescent="0.25">
      <c r="A9" s="137" t="s">
        <v>15</v>
      </c>
      <c r="B9" s="135">
        <v>96.09</v>
      </c>
      <c r="C9" s="135">
        <v>108.14</v>
      </c>
      <c r="D9" s="135">
        <f t="shared" si="0"/>
        <v>204.23000000000002</v>
      </c>
      <c r="E9" s="135">
        <v>64.5</v>
      </c>
      <c r="F9" s="135">
        <v>83</v>
      </c>
      <c r="G9" s="135">
        <f t="shared" si="1"/>
        <v>147.5</v>
      </c>
      <c r="H9" s="135">
        <v>204.22</v>
      </c>
      <c r="I9" s="135">
        <v>36</v>
      </c>
      <c r="J9" s="135">
        <f t="shared" si="2"/>
        <v>240.22</v>
      </c>
      <c r="K9" s="135">
        <f t="shared" si="3"/>
        <v>364.81</v>
      </c>
      <c r="L9" s="135">
        <f t="shared" si="3"/>
        <v>227.14</v>
      </c>
      <c r="M9" s="136">
        <f t="shared" si="4"/>
        <v>591.95000000000005</v>
      </c>
    </row>
    <row r="10" spans="1:17" ht="37.5" customHeight="1" x14ac:dyDescent="0.25">
      <c r="A10" s="137" t="s">
        <v>16</v>
      </c>
      <c r="B10" s="135">
        <v>63.3</v>
      </c>
      <c r="C10" s="135">
        <v>42.14</v>
      </c>
      <c r="D10" s="135">
        <f t="shared" si="0"/>
        <v>105.44</v>
      </c>
      <c r="E10" s="135">
        <v>75.790000000000006</v>
      </c>
      <c r="F10" s="135">
        <v>1.97</v>
      </c>
      <c r="G10" s="135">
        <f t="shared" si="1"/>
        <v>77.760000000000005</v>
      </c>
      <c r="H10" s="135">
        <v>59</v>
      </c>
      <c r="I10" s="135">
        <v>0</v>
      </c>
      <c r="J10" s="135">
        <f t="shared" si="2"/>
        <v>59</v>
      </c>
      <c r="K10" s="135">
        <f t="shared" si="3"/>
        <v>198.09</v>
      </c>
      <c r="L10" s="135">
        <f t="shared" si="3"/>
        <v>44.11</v>
      </c>
      <c r="M10" s="136">
        <f t="shared" si="4"/>
        <v>242.2</v>
      </c>
    </row>
    <row r="11" spans="1:17" ht="37.5" customHeight="1" x14ac:dyDescent="0.25">
      <c r="A11" s="137" t="s">
        <v>17</v>
      </c>
      <c r="B11" s="135">
        <v>1553.1</v>
      </c>
      <c r="C11" s="135">
        <v>299.95</v>
      </c>
      <c r="D11" s="135">
        <f t="shared" si="0"/>
        <v>1853.05</v>
      </c>
      <c r="E11" s="135">
        <v>6593.15</v>
      </c>
      <c r="F11" s="135">
        <v>5793.76</v>
      </c>
      <c r="G11" s="135">
        <f t="shared" si="1"/>
        <v>12386.91</v>
      </c>
      <c r="H11" s="135">
        <v>1512.63</v>
      </c>
      <c r="I11" s="135">
        <v>810.27</v>
      </c>
      <c r="J11" s="135">
        <f t="shared" si="2"/>
        <v>2322.9</v>
      </c>
      <c r="K11" s="135">
        <f t="shared" si="3"/>
        <v>9658.880000000001</v>
      </c>
      <c r="L11" s="135">
        <f t="shared" si="3"/>
        <v>6903.98</v>
      </c>
      <c r="M11" s="136">
        <f t="shared" si="4"/>
        <v>16562.86</v>
      </c>
    </row>
    <row r="12" spans="1:17" ht="37.5" customHeight="1" x14ac:dyDescent="0.25">
      <c r="A12" s="137" t="s">
        <v>18</v>
      </c>
      <c r="B12" s="135">
        <v>33103.4</v>
      </c>
      <c r="C12" s="135">
        <v>39236.14</v>
      </c>
      <c r="D12" s="135">
        <f t="shared" si="0"/>
        <v>72339.540000000008</v>
      </c>
      <c r="E12" s="135">
        <v>13788.31</v>
      </c>
      <c r="F12" s="135">
        <v>51289.18</v>
      </c>
      <c r="G12" s="135">
        <f t="shared" si="1"/>
        <v>65077.49</v>
      </c>
      <c r="H12" s="135">
        <v>92.74</v>
      </c>
      <c r="I12" s="135">
        <v>194.1</v>
      </c>
      <c r="J12" s="135">
        <f t="shared" si="2"/>
        <v>286.83999999999997</v>
      </c>
      <c r="K12" s="135">
        <f t="shared" si="3"/>
        <v>46984.45</v>
      </c>
      <c r="L12" s="135">
        <f t="shared" si="3"/>
        <v>90719.420000000013</v>
      </c>
      <c r="M12" s="136">
        <f t="shared" si="4"/>
        <v>137703.87</v>
      </c>
    </row>
    <row r="13" spans="1:17" ht="37.5" customHeight="1" x14ac:dyDescent="0.25">
      <c r="A13" s="137" t="s">
        <v>19</v>
      </c>
      <c r="B13" s="135">
        <v>4377535.42</v>
      </c>
      <c r="C13" s="135">
        <v>4410439.57</v>
      </c>
      <c r="D13" s="135">
        <f t="shared" si="0"/>
        <v>8787974.9900000002</v>
      </c>
      <c r="E13" s="135">
        <v>1977767.05</v>
      </c>
      <c r="F13" s="135">
        <v>6344073.6699999999</v>
      </c>
      <c r="G13" s="135">
        <f t="shared" si="1"/>
        <v>8321840.7199999997</v>
      </c>
      <c r="H13" s="135">
        <v>892.92</v>
      </c>
      <c r="I13" s="135">
        <v>7162.2</v>
      </c>
      <c r="J13" s="135">
        <f t="shared" si="2"/>
        <v>8055.12</v>
      </c>
      <c r="K13" s="135">
        <f t="shared" si="3"/>
        <v>6356195.3899999997</v>
      </c>
      <c r="L13" s="135">
        <f t="shared" si="3"/>
        <v>10761675.439999999</v>
      </c>
      <c r="M13" s="136">
        <f t="shared" si="4"/>
        <v>17117870.830000002</v>
      </c>
    </row>
    <row r="14" spans="1:17" ht="37.5" customHeight="1" x14ac:dyDescent="0.25">
      <c r="A14" s="137" t="s">
        <v>20</v>
      </c>
      <c r="B14" s="135">
        <v>102641.53</v>
      </c>
      <c r="C14" s="135">
        <v>290235.89</v>
      </c>
      <c r="D14" s="135">
        <f t="shared" si="0"/>
        <v>392877.42000000004</v>
      </c>
      <c r="E14" s="135">
        <v>124878.57</v>
      </c>
      <c r="F14" s="135">
        <v>1316340.1499999999</v>
      </c>
      <c r="G14" s="135">
        <f t="shared" si="1"/>
        <v>1441218.72</v>
      </c>
      <c r="H14" s="135">
        <v>52.25</v>
      </c>
      <c r="I14" s="135">
        <v>12635.74</v>
      </c>
      <c r="J14" s="135">
        <f t="shared" si="2"/>
        <v>12687.99</v>
      </c>
      <c r="K14" s="135">
        <f t="shared" si="3"/>
        <v>227572.35</v>
      </c>
      <c r="L14" s="135">
        <f t="shared" si="3"/>
        <v>1619211.78</v>
      </c>
      <c r="M14" s="136">
        <f t="shared" si="4"/>
        <v>1846784.1300000001</v>
      </c>
    </row>
    <row r="15" spans="1:17" ht="37.5" customHeight="1" x14ac:dyDescent="0.25">
      <c r="A15" s="137" t="s">
        <v>21</v>
      </c>
      <c r="B15" s="135">
        <v>261610.38</v>
      </c>
      <c r="C15" s="135">
        <v>75591.98</v>
      </c>
      <c r="D15" s="135">
        <f t="shared" si="0"/>
        <v>337202.36</v>
      </c>
      <c r="E15" s="135">
        <v>43845.05</v>
      </c>
      <c r="F15" s="135">
        <v>69113.36</v>
      </c>
      <c r="G15" s="135">
        <f t="shared" si="1"/>
        <v>112958.41</v>
      </c>
      <c r="H15" s="135">
        <v>0</v>
      </c>
      <c r="I15" s="135">
        <v>3.33</v>
      </c>
      <c r="J15" s="135">
        <f t="shared" si="2"/>
        <v>3.33</v>
      </c>
      <c r="K15" s="135">
        <f t="shared" si="3"/>
        <v>305455.43</v>
      </c>
      <c r="L15" s="135">
        <f t="shared" si="3"/>
        <v>144708.66999999998</v>
      </c>
      <c r="M15" s="136">
        <f t="shared" si="4"/>
        <v>450164.10000000003</v>
      </c>
    </row>
    <row r="16" spans="1:17" ht="37.5" customHeight="1" x14ac:dyDescent="0.25">
      <c r="A16" s="137" t="s">
        <v>22</v>
      </c>
      <c r="B16" s="135">
        <v>115.34</v>
      </c>
      <c r="C16" s="135">
        <v>178.5</v>
      </c>
      <c r="D16" s="135">
        <f t="shared" si="0"/>
        <v>293.84000000000003</v>
      </c>
      <c r="E16" s="135">
        <v>171.67</v>
      </c>
      <c r="F16" s="135">
        <v>144.88</v>
      </c>
      <c r="G16" s="135">
        <f t="shared" si="1"/>
        <v>316.54999999999995</v>
      </c>
      <c r="H16" s="135">
        <v>0</v>
      </c>
      <c r="I16" s="135">
        <v>0</v>
      </c>
      <c r="J16" s="135">
        <f t="shared" si="2"/>
        <v>0</v>
      </c>
      <c r="K16" s="135">
        <f t="shared" si="3"/>
        <v>287.01</v>
      </c>
      <c r="L16" s="135">
        <f t="shared" si="3"/>
        <v>323.38</v>
      </c>
      <c r="M16" s="136">
        <f t="shared" si="4"/>
        <v>610.39</v>
      </c>
    </row>
    <row r="17" spans="1:13" ht="37.5" customHeight="1" x14ac:dyDescent="0.25">
      <c r="A17" s="137" t="s">
        <v>23</v>
      </c>
      <c r="B17" s="135">
        <v>74136.25</v>
      </c>
      <c r="C17" s="135">
        <v>92280.21</v>
      </c>
      <c r="D17" s="135">
        <f t="shared" si="0"/>
        <v>166416.46000000002</v>
      </c>
      <c r="E17" s="135">
        <v>18492.060000000001</v>
      </c>
      <c r="F17" s="135">
        <v>59778.97</v>
      </c>
      <c r="G17" s="135">
        <f t="shared" si="1"/>
        <v>78271.03</v>
      </c>
      <c r="H17" s="135">
        <v>0</v>
      </c>
      <c r="I17" s="135">
        <v>0</v>
      </c>
      <c r="J17" s="135">
        <f t="shared" si="2"/>
        <v>0</v>
      </c>
      <c r="K17" s="135">
        <f t="shared" si="3"/>
        <v>92628.31</v>
      </c>
      <c r="L17" s="135">
        <f t="shared" si="3"/>
        <v>152059.18</v>
      </c>
      <c r="M17" s="136">
        <f t="shared" si="4"/>
        <v>244687.49000000002</v>
      </c>
    </row>
    <row r="18" spans="1:13" ht="37.5" customHeight="1" x14ac:dyDescent="0.25">
      <c r="A18" s="137" t="s">
        <v>24</v>
      </c>
      <c r="B18" s="135">
        <v>709369.18</v>
      </c>
      <c r="C18" s="135">
        <v>229623.97</v>
      </c>
      <c r="D18" s="135">
        <f t="shared" si="0"/>
        <v>938993.15</v>
      </c>
      <c r="E18" s="135">
        <v>47941.46</v>
      </c>
      <c r="F18" s="135">
        <v>32768.61</v>
      </c>
      <c r="G18" s="135">
        <f t="shared" si="1"/>
        <v>80710.070000000007</v>
      </c>
      <c r="H18" s="135">
        <v>0</v>
      </c>
      <c r="I18" s="135">
        <v>0</v>
      </c>
      <c r="J18" s="135">
        <f t="shared" si="2"/>
        <v>0</v>
      </c>
      <c r="K18" s="135">
        <f t="shared" si="3"/>
        <v>757310.64</v>
      </c>
      <c r="L18" s="135">
        <f t="shared" si="3"/>
        <v>262392.58</v>
      </c>
      <c r="M18" s="136">
        <f t="shared" si="4"/>
        <v>1019703.22</v>
      </c>
    </row>
    <row r="19" spans="1:13" ht="37.5" customHeight="1" x14ac:dyDescent="0.25">
      <c r="A19" s="137" t="s">
        <v>25</v>
      </c>
      <c r="B19" s="135">
        <v>79908.585000000006</v>
      </c>
      <c r="C19" s="135">
        <v>532.32000000000005</v>
      </c>
      <c r="D19" s="135">
        <f t="shared" si="0"/>
        <v>80440.905000000013</v>
      </c>
      <c r="E19" s="135">
        <v>1.5</v>
      </c>
      <c r="F19" s="135">
        <v>0</v>
      </c>
      <c r="G19" s="135">
        <f t="shared" si="1"/>
        <v>1.5</v>
      </c>
      <c r="H19" s="135">
        <v>0</v>
      </c>
      <c r="I19" s="135">
        <v>0</v>
      </c>
      <c r="J19" s="135">
        <f t="shared" si="2"/>
        <v>0</v>
      </c>
      <c r="K19" s="135">
        <f t="shared" si="3"/>
        <v>79910.085000000006</v>
      </c>
      <c r="L19" s="135">
        <f t="shared" si="3"/>
        <v>532.32000000000005</v>
      </c>
      <c r="M19" s="136">
        <f t="shared" si="4"/>
        <v>80442.405000000013</v>
      </c>
    </row>
    <row r="20" spans="1:13" ht="37.5" customHeight="1" x14ac:dyDescent="0.25">
      <c r="A20" s="137" t="s">
        <v>26</v>
      </c>
      <c r="B20" s="135">
        <v>2855.39</v>
      </c>
      <c r="C20" s="135">
        <v>786.75</v>
      </c>
      <c r="D20" s="135">
        <f t="shared" si="0"/>
        <v>3642.14</v>
      </c>
      <c r="E20" s="135">
        <v>4517.29</v>
      </c>
      <c r="F20" s="135">
        <v>7137.78</v>
      </c>
      <c r="G20" s="135">
        <f t="shared" si="1"/>
        <v>11655.07</v>
      </c>
      <c r="H20" s="135">
        <v>0</v>
      </c>
      <c r="I20" s="135">
        <v>0</v>
      </c>
      <c r="J20" s="135">
        <f t="shared" si="2"/>
        <v>0</v>
      </c>
      <c r="K20" s="135">
        <f t="shared" si="3"/>
        <v>7372.68</v>
      </c>
      <c r="L20" s="135">
        <f t="shared" si="3"/>
        <v>7924.53</v>
      </c>
      <c r="M20" s="136">
        <f t="shared" si="4"/>
        <v>15297.21</v>
      </c>
    </row>
    <row r="21" spans="1:13" ht="37.5" customHeight="1" x14ac:dyDescent="0.25">
      <c r="A21" s="137" t="s">
        <v>27</v>
      </c>
      <c r="B21" s="135">
        <v>93.46</v>
      </c>
      <c r="C21" s="135">
        <v>2395.83</v>
      </c>
      <c r="D21" s="135">
        <f t="shared" si="0"/>
        <v>2489.29</v>
      </c>
      <c r="E21" s="135">
        <v>134.32</v>
      </c>
      <c r="F21" s="135">
        <v>5019.51</v>
      </c>
      <c r="G21" s="135">
        <f t="shared" si="1"/>
        <v>5153.83</v>
      </c>
      <c r="H21" s="135">
        <v>0</v>
      </c>
      <c r="I21" s="135">
        <v>0</v>
      </c>
      <c r="J21" s="135">
        <f t="shared" si="2"/>
        <v>0</v>
      </c>
      <c r="K21" s="135">
        <f t="shared" si="3"/>
        <v>227.77999999999997</v>
      </c>
      <c r="L21" s="135">
        <f t="shared" si="3"/>
        <v>7415.34</v>
      </c>
      <c r="M21" s="136">
        <f t="shared" si="4"/>
        <v>7643.12</v>
      </c>
    </row>
    <row r="22" spans="1:13" ht="37.5" customHeight="1" x14ac:dyDescent="0.25">
      <c r="A22" s="137" t="s">
        <v>28</v>
      </c>
      <c r="B22" s="135">
        <v>145.13</v>
      </c>
      <c r="C22" s="135">
        <v>85.87</v>
      </c>
      <c r="D22" s="135">
        <f t="shared" si="0"/>
        <v>231</v>
      </c>
      <c r="E22" s="135">
        <v>186.2</v>
      </c>
      <c r="F22" s="135">
        <v>348.49</v>
      </c>
      <c r="G22" s="135">
        <f t="shared" si="1"/>
        <v>534.69000000000005</v>
      </c>
      <c r="H22" s="135">
        <v>1</v>
      </c>
      <c r="I22" s="135">
        <v>1</v>
      </c>
      <c r="J22" s="135">
        <f t="shared" si="2"/>
        <v>2</v>
      </c>
      <c r="K22" s="135">
        <f t="shared" si="3"/>
        <v>332.33</v>
      </c>
      <c r="L22" s="135">
        <f t="shared" si="3"/>
        <v>435.36</v>
      </c>
      <c r="M22" s="136">
        <f t="shared" si="4"/>
        <v>767.69</v>
      </c>
    </row>
    <row r="23" spans="1:13" ht="37.5" customHeight="1" x14ac:dyDescent="0.25">
      <c r="A23" s="137" t="s">
        <v>29</v>
      </c>
      <c r="B23" s="135">
        <v>5</v>
      </c>
      <c r="C23" s="135">
        <v>0</v>
      </c>
      <c r="D23" s="135">
        <f t="shared" si="0"/>
        <v>5</v>
      </c>
      <c r="E23" s="135">
        <v>0</v>
      </c>
      <c r="F23" s="135">
        <v>37</v>
      </c>
      <c r="G23" s="135">
        <f t="shared" si="1"/>
        <v>37</v>
      </c>
      <c r="H23" s="135">
        <v>6153.8</v>
      </c>
      <c r="I23" s="135">
        <v>11631.67</v>
      </c>
      <c r="J23" s="135">
        <f t="shared" si="2"/>
        <v>17785.47</v>
      </c>
      <c r="K23" s="135">
        <f t="shared" si="3"/>
        <v>6158.8</v>
      </c>
      <c r="L23" s="135">
        <f t="shared" si="3"/>
        <v>11668.67</v>
      </c>
      <c r="M23" s="136">
        <f t="shared" si="4"/>
        <v>17827.47</v>
      </c>
    </row>
    <row r="24" spans="1:13" ht="37.5" hidden="1" customHeight="1" x14ac:dyDescent="0.25">
      <c r="A24" s="137" t="s">
        <v>233</v>
      </c>
      <c r="B24" s="135">
        <v>0</v>
      </c>
      <c r="C24" s="135">
        <v>0</v>
      </c>
      <c r="D24" s="135">
        <f t="shared" ref="D24:D25" si="5">SUM(B24:C24)</f>
        <v>0</v>
      </c>
      <c r="E24" s="135">
        <v>0</v>
      </c>
      <c r="F24" s="135">
        <v>0</v>
      </c>
      <c r="G24" s="135">
        <f t="shared" ref="G24:G25" si="6">SUM(E24:F24)</f>
        <v>0</v>
      </c>
      <c r="H24" s="135">
        <v>0</v>
      </c>
      <c r="I24" s="135">
        <v>0</v>
      </c>
      <c r="J24" s="135">
        <f t="shared" ref="J24:J25" si="7">SUM(H24:I24)</f>
        <v>0</v>
      </c>
      <c r="K24" s="135">
        <f t="shared" si="4"/>
        <v>0</v>
      </c>
      <c r="L24" s="135">
        <f t="shared" si="4"/>
        <v>0</v>
      </c>
      <c r="M24" s="136">
        <f t="shared" si="4"/>
        <v>0</v>
      </c>
    </row>
    <row r="25" spans="1:13" ht="37.5" customHeight="1" thickBot="1" x14ac:dyDescent="0.3">
      <c r="A25" s="138" t="s">
        <v>2</v>
      </c>
      <c r="B25" s="139">
        <f>SUM(B6:B24)</f>
        <v>6398755.5749999993</v>
      </c>
      <c r="C25" s="139">
        <f>SUM(C6:C24)</f>
        <v>5580924.6400000006</v>
      </c>
      <c r="D25" s="139">
        <f t="shared" si="5"/>
        <v>11979680.215</v>
      </c>
      <c r="E25" s="139">
        <f>SUM(E6:E24)</f>
        <v>2271725.2999999998</v>
      </c>
      <c r="F25" s="139">
        <f>SUM(F6:F24)</f>
        <v>7948774.2999999998</v>
      </c>
      <c r="G25" s="139">
        <f t="shared" si="6"/>
        <v>10220499.6</v>
      </c>
      <c r="H25" s="139">
        <f>SUM(H6:H24)</f>
        <v>21280.53</v>
      </c>
      <c r="I25" s="139">
        <f>SUM(I6:I24)</f>
        <v>52952.5</v>
      </c>
      <c r="J25" s="139">
        <f t="shared" si="7"/>
        <v>74233.03</v>
      </c>
      <c r="K25" s="139">
        <f t="shared" si="4"/>
        <v>8691761.4049999993</v>
      </c>
      <c r="L25" s="139">
        <f t="shared" si="4"/>
        <v>13582651.440000001</v>
      </c>
      <c r="M25" s="140">
        <f t="shared" si="4"/>
        <v>22274412.844999999</v>
      </c>
    </row>
    <row r="26" spans="1:13" ht="16.2" thickTop="1" x14ac:dyDescent="0.25">
      <c r="A26" s="141"/>
    </row>
  </sheetData>
  <mergeCells count="12">
    <mergeCell ref="L4:L5"/>
    <mergeCell ref="M4:M5"/>
    <mergeCell ref="A1:M1"/>
    <mergeCell ref="A3:C3"/>
    <mergeCell ref="A4:A5"/>
    <mergeCell ref="B4:C4"/>
    <mergeCell ref="D4:D5"/>
    <mergeCell ref="E4:F4"/>
    <mergeCell ref="G4:G5"/>
    <mergeCell ref="H4:I4"/>
    <mergeCell ref="J4:J5"/>
    <mergeCell ref="K4:K5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5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 tint="-0.14999847407452621"/>
    <pageSetUpPr fitToPage="1"/>
  </sheetPr>
  <dimension ref="A1:Q26"/>
  <sheetViews>
    <sheetView zoomScale="65" zoomScaleNormal="65" zoomScaleSheetLayoutView="58" workbookViewId="0">
      <selection activeCell="D13" sqref="D13"/>
    </sheetView>
  </sheetViews>
  <sheetFormatPr baseColWidth="10" defaultColWidth="9.109375" defaultRowHeight="13.2" x14ac:dyDescent="0.25"/>
  <cols>
    <col min="1" max="1" width="23.6640625" customWidth="1"/>
    <col min="2" max="9" width="14.33203125" customWidth="1"/>
    <col min="10" max="10" width="19" customWidth="1"/>
    <col min="11" max="13" width="14.109375" customWidth="1"/>
  </cols>
  <sheetData>
    <row r="1" spans="1:17" ht="31.5" customHeight="1" x14ac:dyDescent="0.25">
      <c r="A1" s="282" t="s">
        <v>242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131"/>
      <c r="O1" s="131"/>
      <c r="P1" s="131"/>
      <c r="Q1" s="131"/>
    </row>
    <row r="3" spans="1:17" ht="14.4" thickBot="1" x14ac:dyDescent="0.3">
      <c r="A3" s="284" t="s">
        <v>218</v>
      </c>
      <c r="B3" s="285"/>
      <c r="C3" s="285"/>
      <c r="D3" s="132"/>
    </row>
    <row r="4" spans="1:17" ht="21" customHeight="1" thickTop="1" x14ac:dyDescent="0.25">
      <c r="A4" s="286" t="s">
        <v>159</v>
      </c>
      <c r="B4" s="288" t="s">
        <v>160</v>
      </c>
      <c r="C4" s="288"/>
      <c r="D4" s="278" t="s">
        <v>161</v>
      </c>
      <c r="E4" s="288" t="s">
        <v>162</v>
      </c>
      <c r="F4" s="288"/>
      <c r="G4" s="278" t="s">
        <v>163</v>
      </c>
      <c r="H4" s="288" t="s">
        <v>164</v>
      </c>
      <c r="I4" s="288"/>
      <c r="J4" s="278" t="s">
        <v>165</v>
      </c>
      <c r="K4" s="278" t="s">
        <v>166</v>
      </c>
      <c r="L4" s="278" t="s">
        <v>167</v>
      </c>
      <c r="M4" s="280" t="s">
        <v>168</v>
      </c>
    </row>
    <row r="5" spans="1:17" ht="21" customHeight="1" x14ac:dyDescent="0.25">
      <c r="A5" s="287"/>
      <c r="B5" s="133" t="s">
        <v>169</v>
      </c>
      <c r="C5" s="133" t="s">
        <v>170</v>
      </c>
      <c r="D5" s="279"/>
      <c r="E5" s="133" t="s">
        <v>169</v>
      </c>
      <c r="F5" s="133" t="s">
        <v>170</v>
      </c>
      <c r="G5" s="279"/>
      <c r="H5" s="133" t="s">
        <v>169</v>
      </c>
      <c r="I5" s="133" t="s">
        <v>170</v>
      </c>
      <c r="J5" s="279"/>
      <c r="K5" s="279"/>
      <c r="L5" s="279"/>
      <c r="M5" s="281"/>
    </row>
    <row r="6" spans="1:17" ht="37.5" customHeight="1" x14ac:dyDescent="0.25">
      <c r="A6" s="134" t="s">
        <v>12</v>
      </c>
      <c r="B6" s="135">
        <v>294856.59000000003</v>
      </c>
      <c r="C6" s="135">
        <v>180676.61</v>
      </c>
      <c r="D6" s="135">
        <f>SUM(B6:C6)</f>
        <v>475533.2</v>
      </c>
      <c r="E6" s="135">
        <v>689.74</v>
      </c>
      <c r="F6" s="135">
        <v>1340.84</v>
      </c>
      <c r="G6" s="135">
        <f>SUM(E6:F6)</f>
        <v>2030.58</v>
      </c>
      <c r="H6" s="135">
        <v>10</v>
      </c>
      <c r="I6" s="135">
        <v>35.58</v>
      </c>
      <c r="J6" s="135">
        <f>SUM(H6:I6)</f>
        <v>45.58</v>
      </c>
      <c r="K6" s="135">
        <f>SUM(B6,E6,H6)</f>
        <v>295556.33</v>
      </c>
      <c r="L6" s="135">
        <f>SUM(C6,F6,I6)</f>
        <v>182053.02999999997</v>
      </c>
      <c r="M6" s="142">
        <f>SUM(K6:L6)</f>
        <v>477609.36</v>
      </c>
    </row>
    <row r="7" spans="1:17" ht="37.5" customHeight="1" x14ac:dyDescent="0.25">
      <c r="A7" s="137" t="s">
        <v>13</v>
      </c>
      <c r="B7" s="135">
        <v>368870.72</v>
      </c>
      <c r="C7" s="135">
        <v>223681.51</v>
      </c>
      <c r="D7" s="135">
        <f t="shared" ref="D7:D23" si="0">SUM(B7:C7)</f>
        <v>592552.23</v>
      </c>
      <c r="E7" s="135">
        <v>645.1</v>
      </c>
      <c r="F7" s="135">
        <v>1414.05</v>
      </c>
      <c r="G7" s="135">
        <f t="shared" ref="G7:G23" si="1">SUM(E7:F7)</f>
        <v>2059.15</v>
      </c>
      <c r="H7" s="135">
        <v>3</v>
      </c>
      <c r="I7" s="135">
        <v>72.709999999999994</v>
      </c>
      <c r="J7" s="135">
        <f t="shared" ref="J7:J23" si="2">SUM(H7:I7)</f>
        <v>75.709999999999994</v>
      </c>
      <c r="K7" s="135">
        <f t="shared" ref="K7:L23" si="3">SUM(B7,E7,H7)</f>
        <v>369518.81999999995</v>
      </c>
      <c r="L7" s="135">
        <f t="shared" si="3"/>
        <v>225168.27</v>
      </c>
      <c r="M7" s="136">
        <f t="shared" ref="M7:M23" si="4">SUM(K7:L7)</f>
        <v>594687.09</v>
      </c>
    </row>
    <row r="8" spans="1:17" ht="37.5" customHeight="1" x14ac:dyDescent="0.25">
      <c r="A8" s="137" t="s">
        <v>14</v>
      </c>
      <c r="B8" s="135">
        <v>11709.72</v>
      </c>
      <c r="C8" s="135">
        <v>2937.67</v>
      </c>
      <c r="D8" s="135">
        <f t="shared" si="0"/>
        <v>14647.39</v>
      </c>
      <c r="E8" s="135">
        <v>4082.2</v>
      </c>
      <c r="F8" s="135">
        <v>5465.13</v>
      </c>
      <c r="G8" s="135">
        <f t="shared" si="1"/>
        <v>9547.33</v>
      </c>
      <c r="H8" s="135">
        <v>1107.24</v>
      </c>
      <c r="I8" s="135">
        <v>1187.8499999999999</v>
      </c>
      <c r="J8" s="135">
        <f t="shared" si="2"/>
        <v>2295.09</v>
      </c>
      <c r="K8" s="135">
        <f t="shared" si="3"/>
        <v>16899.16</v>
      </c>
      <c r="L8" s="135">
        <f t="shared" si="3"/>
        <v>9590.65</v>
      </c>
      <c r="M8" s="136">
        <f t="shared" si="4"/>
        <v>26489.809999999998</v>
      </c>
    </row>
    <row r="9" spans="1:17" ht="37.5" customHeight="1" x14ac:dyDescent="0.25">
      <c r="A9" s="137" t="s">
        <v>15</v>
      </c>
      <c r="B9" s="135">
        <v>73.010000000000005</v>
      </c>
      <c r="C9" s="135">
        <v>72.08</v>
      </c>
      <c r="D9" s="135">
        <f t="shared" si="0"/>
        <v>145.09</v>
      </c>
      <c r="E9" s="135">
        <v>17.25</v>
      </c>
      <c r="F9" s="135">
        <v>19.75</v>
      </c>
      <c r="G9" s="135">
        <f t="shared" si="1"/>
        <v>37</v>
      </c>
      <c r="H9" s="135">
        <v>322.61</v>
      </c>
      <c r="I9" s="135">
        <v>39.380000000000003</v>
      </c>
      <c r="J9" s="135">
        <f t="shared" si="2"/>
        <v>361.99</v>
      </c>
      <c r="K9" s="135">
        <f t="shared" si="3"/>
        <v>412.87</v>
      </c>
      <c r="L9" s="135">
        <f t="shared" si="3"/>
        <v>131.21</v>
      </c>
      <c r="M9" s="136">
        <f t="shared" si="4"/>
        <v>544.08000000000004</v>
      </c>
    </row>
    <row r="10" spans="1:17" ht="37.5" customHeight="1" x14ac:dyDescent="0.25">
      <c r="A10" s="137" t="s">
        <v>16</v>
      </c>
      <c r="B10" s="135">
        <v>20.82</v>
      </c>
      <c r="C10" s="135">
        <v>8.33</v>
      </c>
      <c r="D10" s="135">
        <f t="shared" si="0"/>
        <v>29.15</v>
      </c>
      <c r="E10" s="135">
        <v>60.22</v>
      </c>
      <c r="F10" s="135">
        <v>0</v>
      </c>
      <c r="G10" s="135">
        <f t="shared" si="1"/>
        <v>60.22</v>
      </c>
      <c r="H10" s="135">
        <v>38</v>
      </c>
      <c r="I10" s="135">
        <v>0</v>
      </c>
      <c r="J10" s="135">
        <f t="shared" si="2"/>
        <v>38</v>
      </c>
      <c r="K10" s="135">
        <f t="shared" si="3"/>
        <v>119.03999999999999</v>
      </c>
      <c r="L10" s="135">
        <f t="shared" si="3"/>
        <v>8.33</v>
      </c>
      <c r="M10" s="136">
        <f t="shared" si="4"/>
        <v>127.36999999999999</v>
      </c>
    </row>
    <row r="11" spans="1:17" ht="37.5" customHeight="1" x14ac:dyDescent="0.25">
      <c r="A11" s="137" t="s">
        <v>17</v>
      </c>
      <c r="B11" s="135">
        <v>869.08</v>
      </c>
      <c r="C11" s="135">
        <v>150.16999999999999</v>
      </c>
      <c r="D11" s="135">
        <f t="shared" si="0"/>
        <v>1019.25</v>
      </c>
      <c r="E11" s="135">
        <v>6251.61</v>
      </c>
      <c r="F11" s="135">
        <v>5667.12</v>
      </c>
      <c r="G11" s="135">
        <f t="shared" si="1"/>
        <v>11918.73</v>
      </c>
      <c r="H11" s="135">
        <v>1370.13</v>
      </c>
      <c r="I11" s="135">
        <v>747.8</v>
      </c>
      <c r="J11" s="135">
        <f t="shared" si="2"/>
        <v>2117.9300000000003</v>
      </c>
      <c r="K11" s="135">
        <f t="shared" si="3"/>
        <v>8490.82</v>
      </c>
      <c r="L11" s="135">
        <f t="shared" si="3"/>
        <v>6565.09</v>
      </c>
      <c r="M11" s="136">
        <f t="shared" si="4"/>
        <v>15055.91</v>
      </c>
    </row>
    <row r="12" spans="1:17" ht="37.5" customHeight="1" x14ac:dyDescent="0.25">
      <c r="A12" s="137" t="s">
        <v>18</v>
      </c>
      <c r="B12" s="135">
        <v>26414.45</v>
      </c>
      <c r="C12" s="135">
        <v>30192.01</v>
      </c>
      <c r="D12" s="135">
        <f t="shared" si="0"/>
        <v>56606.46</v>
      </c>
      <c r="E12" s="135">
        <v>11488.69</v>
      </c>
      <c r="F12" s="135">
        <v>53223.47</v>
      </c>
      <c r="G12" s="135">
        <f t="shared" si="1"/>
        <v>64712.160000000003</v>
      </c>
      <c r="H12" s="135">
        <v>83.65</v>
      </c>
      <c r="I12" s="135">
        <v>137.52000000000001</v>
      </c>
      <c r="J12" s="135">
        <f t="shared" si="2"/>
        <v>221.17000000000002</v>
      </c>
      <c r="K12" s="135">
        <f t="shared" si="3"/>
        <v>37986.79</v>
      </c>
      <c r="L12" s="135">
        <f t="shared" si="3"/>
        <v>83553</v>
      </c>
      <c r="M12" s="136">
        <f t="shared" si="4"/>
        <v>121539.79000000001</v>
      </c>
    </row>
    <row r="13" spans="1:17" ht="37.5" customHeight="1" x14ac:dyDescent="0.25">
      <c r="A13" s="137" t="s">
        <v>19</v>
      </c>
      <c r="B13" s="135">
        <v>4348762.22</v>
      </c>
      <c r="C13" s="135">
        <v>4362909.8099999996</v>
      </c>
      <c r="D13" s="135">
        <f t="shared" si="0"/>
        <v>8711672.0299999993</v>
      </c>
      <c r="E13" s="135">
        <v>1943709.88</v>
      </c>
      <c r="F13" s="135">
        <v>6163551.2999999998</v>
      </c>
      <c r="G13" s="135">
        <f t="shared" si="1"/>
        <v>8107261.1799999997</v>
      </c>
      <c r="H13" s="135">
        <v>778.52</v>
      </c>
      <c r="I13" s="135">
        <v>4770.7299999999996</v>
      </c>
      <c r="J13" s="135">
        <f t="shared" si="2"/>
        <v>5549.25</v>
      </c>
      <c r="K13" s="135">
        <f t="shared" si="3"/>
        <v>6293250.6199999992</v>
      </c>
      <c r="L13" s="135">
        <f t="shared" si="3"/>
        <v>10531231.84</v>
      </c>
      <c r="M13" s="136">
        <f t="shared" si="4"/>
        <v>16824482.460000001</v>
      </c>
    </row>
    <row r="14" spans="1:17" ht="37.5" customHeight="1" x14ac:dyDescent="0.25">
      <c r="A14" s="137" t="s">
        <v>20</v>
      </c>
      <c r="B14" s="135">
        <v>114664.31</v>
      </c>
      <c r="C14" s="135">
        <v>299999.57</v>
      </c>
      <c r="D14" s="135">
        <f t="shared" si="0"/>
        <v>414663.88</v>
      </c>
      <c r="E14" s="135">
        <v>141685.45000000001</v>
      </c>
      <c r="F14" s="135">
        <v>1325061.8899999999</v>
      </c>
      <c r="G14" s="135">
        <f t="shared" si="1"/>
        <v>1466747.3399999999</v>
      </c>
      <c r="H14" s="135">
        <v>25.36</v>
      </c>
      <c r="I14" s="135">
        <v>4930.6899999999996</v>
      </c>
      <c r="J14" s="135">
        <f t="shared" si="2"/>
        <v>4956.0499999999993</v>
      </c>
      <c r="K14" s="135">
        <f t="shared" si="3"/>
        <v>256375.12</v>
      </c>
      <c r="L14" s="135">
        <f t="shared" si="3"/>
        <v>1629992.15</v>
      </c>
      <c r="M14" s="136">
        <f t="shared" si="4"/>
        <v>1886367.27</v>
      </c>
    </row>
    <row r="15" spans="1:17" ht="37.5" customHeight="1" x14ac:dyDescent="0.25">
      <c r="A15" s="137" t="s">
        <v>21</v>
      </c>
      <c r="B15" s="135">
        <v>254864.04</v>
      </c>
      <c r="C15" s="135">
        <v>73091.7</v>
      </c>
      <c r="D15" s="135">
        <f t="shared" si="0"/>
        <v>327955.74</v>
      </c>
      <c r="E15" s="135">
        <v>43031.06</v>
      </c>
      <c r="F15" s="135">
        <v>65226.6</v>
      </c>
      <c r="G15" s="135">
        <f t="shared" si="1"/>
        <v>108257.66</v>
      </c>
      <c r="H15" s="135">
        <v>0</v>
      </c>
      <c r="I15" s="135">
        <v>0</v>
      </c>
      <c r="J15" s="135">
        <f t="shared" si="2"/>
        <v>0</v>
      </c>
      <c r="K15" s="135">
        <f t="shared" si="3"/>
        <v>297895.09999999998</v>
      </c>
      <c r="L15" s="135">
        <f t="shared" si="3"/>
        <v>138318.29999999999</v>
      </c>
      <c r="M15" s="136">
        <f t="shared" si="4"/>
        <v>436213.39999999997</v>
      </c>
    </row>
    <row r="16" spans="1:17" ht="37.5" customHeight="1" x14ac:dyDescent="0.25">
      <c r="A16" s="137" t="s">
        <v>22</v>
      </c>
      <c r="B16" s="135">
        <v>115.26</v>
      </c>
      <c r="C16" s="135">
        <v>106.5</v>
      </c>
      <c r="D16" s="135">
        <f t="shared" si="0"/>
        <v>221.76</v>
      </c>
      <c r="E16" s="135">
        <v>64</v>
      </c>
      <c r="F16" s="135">
        <v>178.63</v>
      </c>
      <c r="G16" s="135">
        <f t="shared" si="1"/>
        <v>242.63</v>
      </c>
      <c r="H16" s="135">
        <v>0</v>
      </c>
      <c r="I16" s="135">
        <v>0</v>
      </c>
      <c r="J16" s="135">
        <f t="shared" si="2"/>
        <v>0</v>
      </c>
      <c r="K16" s="135">
        <f t="shared" si="3"/>
        <v>179.26</v>
      </c>
      <c r="L16" s="135">
        <f t="shared" si="3"/>
        <v>285.13</v>
      </c>
      <c r="M16" s="136">
        <f t="shared" si="4"/>
        <v>464.39</v>
      </c>
    </row>
    <row r="17" spans="1:13" ht="37.5" customHeight="1" x14ac:dyDescent="0.25">
      <c r="A17" s="137" t="s">
        <v>23</v>
      </c>
      <c r="B17" s="135">
        <v>196611.65</v>
      </c>
      <c r="C17" s="135">
        <v>115890.8</v>
      </c>
      <c r="D17" s="135">
        <f t="shared" si="0"/>
        <v>312502.45</v>
      </c>
      <c r="E17" s="135">
        <v>39314.980000000003</v>
      </c>
      <c r="F17" s="135">
        <v>100403.82</v>
      </c>
      <c r="G17" s="135">
        <f t="shared" si="1"/>
        <v>139718.80000000002</v>
      </c>
      <c r="H17" s="135">
        <v>0</v>
      </c>
      <c r="I17" s="135">
        <v>0</v>
      </c>
      <c r="J17" s="135">
        <f t="shared" si="2"/>
        <v>0</v>
      </c>
      <c r="K17" s="135">
        <f t="shared" si="3"/>
        <v>235926.63</v>
      </c>
      <c r="L17" s="135">
        <f t="shared" si="3"/>
        <v>216294.62</v>
      </c>
      <c r="M17" s="136">
        <f t="shared" si="4"/>
        <v>452221.25</v>
      </c>
    </row>
    <row r="18" spans="1:13" ht="37.5" customHeight="1" x14ac:dyDescent="0.25">
      <c r="A18" s="137" t="s">
        <v>24</v>
      </c>
      <c r="B18" s="135">
        <v>569025.22</v>
      </c>
      <c r="C18" s="135">
        <v>203694.88</v>
      </c>
      <c r="D18" s="135">
        <f t="shared" si="0"/>
        <v>772720.1</v>
      </c>
      <c r="E18" s="135">
        <v>26785.59</v>
      </c>
      <c r="F18" s="135">
        <v>17763.13</v>
      </c>
      <c r="G18" s="135">
        <f t="shared" si="1"/>
        <v>44548.72</v>
      </c>
      <c r="H18" s="135">
        <v>0</v>
      </c>
      <c r="I18" s="135">
        <v>0</v>
      </c>
      <c r="J18" s="135">
        <f t="shared" si="2"/>
        <v>0</v>
      </c>
      <c r="K18" s="135">
        <f t="shared" si="3"/>
        <v>595810.80999999994</v>
      </c>
      <c r="L18" s="135">
        <f t="shared" si="3"/>
        <v>221458.01</v>
      </c>
      <c r="M18" s="136">
        <f t="shared" si="4"/>
        <v>817268.82</v>
      </c>
    </row>
    <row r="19" spans="1:13" ht="37.5" customHeight="1" x14ac:dyDescent="0.25">
      <c r="A19" s="137" t="s">
        <v>25</v>
      </c>
      <c r="B19" s="135">
        <v>93176.854999999996</v>
      </c>
      <c r="C19" s="135">
        <v>962.91</v>
      </c>
      <c r="D19" s="135">
        <f t="shared" si="0"/>
        <v>94139.764999999999</v>
      </c>
      <c r="E19" s="135">
        <v>4</v>
      </c>
      <c r="F19" s="135">
        <v>0</v>
      </c>
      <c r="G19" s="135">
        <f t="shared" si="1"/>
        <v>4</v>
      </c>
      <c r="H19" s="135">
        <v>0</v>
      </c>
      <c r="I19" s="135">
        <v>0</v>
      </c>
      <c r="J19" s="135">
        <f t="shared" si="2"/>
        <v>0</v>
      </c>
      <c r="K19" s="135">
        <f t="shared" si="3"/>
        <v>93180.854999999996</v>
      </c>
      <c r="L19" s="135">
        <f t="shared" si="3"/>
        <v>962.91</v>
      </c>
      <c r="M19" s="136">
        <f t="shared" si="4"/>
        <v>94143.764999999999</v>
      </c>
    </row>
    <row r="20" spans="1:13" ht="37.5" customHeight="1" x14ac:dyDescent="0.25">
      <c r="A20" s="137" t="s">
        <v>26</v>
      </c>
      <c r="B20" s="135">
        <v>24123.51</v>
      </c>
      <c r="C20" s="135">
        <v>5301.51</v>
      </c>
      <c r="D20" s="135">
        <f t="shared" si="0"/>
        <v>29425.019999999997</v>
      </c>
      <c r="E20" s="135">
        <v>39685.32</v>
      </c>
      <c r="F20" s="135">
        <v>55039.83</v>
      </c>
      <c r="G20" s="135">
        <f t="shared" si="1"/>
        <v>94725.15</v>
      </c>
      <c r="H20" s="135">
        <v>0</v>
      </c>
      <c r="I20" s="135">
        <v>0</v>
      </c>
      <c r="J20" s="135">
        <f t="shared" si="2"/>
        <v>0</v>
      </c>
      <c r="K20" s="135">
        <f t="shared" si="3"/>
        <v>63808.83</v>
      </c>
      <c r="L20" s="135">
        <f t="shared" si="3"/>
        <v>60341.340000000004</v>
      </c>
      <c r="M20" s="136">
        <f t="shared" si="4"/>
        <v>124150.17000000001</v>
      </c>
    </row>
    <row r="21" spans="1:13" ht="37.5" customHeight="1" x14ac:dyDescent="0.25">
      <c r="A21" s="137" t="s">
        <v>27</v>
      </c>
      <c r="B21" s="135">
        <v>94.81</v>
      </c>
      <c r="C21" s="135">
        <v>2359.25</v>
      </c>
      <c r="D21" s="135">
        <f t="shared" si="0"/>
        <v>2454.06</v>
      </c>
      <c r="E21" s="135">
        <v>155.30000000000001</v>
      </c>
      <c r="F21" s="135">
        <v>5438.86</v>
      </c>
      <c r="G21" s="135">
        <f t="shared" si="1"/>
        <v>5594.16</v>
      </c>
      <c r="H21" s="135">
        <v>0</v>
      </c>
      <c r="I21" s="135">
        <v>0</v>
      </c>
      <c r="J21" s="135">
        <f t="shared" si="2"/>
        <v>0</v>
      </c>
      <c r="K21" s="135">
        <f t="shared" si="3"/>
        <v>250.11</v>
      </c>
      <c r="L21" s="135">
        <f t="shared" si="3"/>
        <v>7798.11</v>
      </c>
      <c r="M21" s="136">
        <f t="shared" si="4"/>
        <v>8048.2199999999993</v>
      </c>
    </row>
    <row r="22" spans="1:13" ht="37.5" customHeight="1" x14ac:dyDescent="0.25">
      <c r="A22" s="137" t="s">
        <v>28</v>
      </c>
      <c r="B22" s="135">
        <v>172.15</v>
      </c>
      <c r="C22" s="135">
        <v>152.46</v>
      </c>
      <c r="D22" s="135">
        <f t="shared" si="0"/>
        <v>324.61</v>
      </c>
      <c r="E22" s="135">
        <v>113.14</v>
      </c>
      <c r="F22" s="135">
        <v>269.23</v>
      </c>
      <c r="G22" s="135">
        <f t="shared" si="1"/>
        <v>382.37</v>
      </c>
      <c r="H22" s="135">
        <v>0</v>
      </c>
      <c r="I22" s="135">
        <v>0</v>
      </c>
      <c r="J22" s="135">
        <f t="shared" si="2"/>
        <v>0</v>
      </c>
      <c r="K22" s="135">
        <f t="shared" si="3"/>
        <v>285.29000000000002</v>
      </c>
      <c r="L22" s="135">
        <f t="shared" si="3"/>
        <v>421.69000000000005</v>
      </c>
      <c r="M22" s="136">
        <f t="shared" si="4"/>
        <v>706.98</v>
      </c>
    </row>
    <row r="23" spans="1:13" ht="37.5" customHeight="1" x14ac:dyDescent="0.25">
      <c r="A23" s="137" t="s">
        <v>29</v>
      </c>
      <c r="B23" s="135">
        <v>7</v>
      </c>
      <c r="C23" s="135">
        <v>4</v>
      </c>
      <c r="D23" s="135">
        <f t="shared" si="0"/>
        <v>11</v>
      </c>
      <c r="E23" s="135">
        <v>0.01</v>
      </c>
      <c r="F23" s="135">
        <v>0.49</v>
      </c>
      <c r="G23" s="135">
        <f t="shared" si="1"/>
        <v>0.5</v>
      </c>
      <c r="H23" s="135">
        <v>5940.08</v>
      </c>
      <c r="I23" s="135">
        <v>11919.47</v>
      </c>
      <c r="J23" s="135">
        <f t="shared" si="2"/>
        <v>17859.55</v>
      </c>
      <c r="K23" s="135">
        <f t="shared" si="3"/>
        <v>5947.09</v>
      </c>
      <c r="L23" s="135">
        <f t="shared" si="3"/>
        <v>11923.96</v>
      </c>
      <c r="M23" s="136">
        <f t="shared" si="4"/>
        <v>17871.05</v>
      </c>
    </row>
    <row r="24" spans="1:13" ht="37.5" hidden="1" customHeight="1" x14ac:dyDescent="0.25">
      <c r="A24" s="137" t="s">
        <v>233</v>
      </c>
      <c r="B24" s="135">
        <v>0</v>
      </c>
      <c r="C24" s="135">
        <v>0</v>
      </c>
      <c r="D24" s="135">
        <f t="shared" ref="D24:D25" si="5">SUM(B24:C24)</f>
        <v>0</v>
      </c>
      <c r="E24" s="135">
        <v>0</v>
      </c>
      <c r="F24" s="135">
        <v>0</v>
      </c>
      <c r="G24" s="135">
        <f t="shared" ref="G24:G25" si="6">SUM(E24:F24)</f>
        <v>0</v>
      </c>
      <c r="H24" s="135">
        <v>0</v>
      </c>
      <c r="I24" s="135">
        <v>0</v>
      </c>
      <c r="J24" s="135">
        <f t="shared" ref="J24:J25" si="7">SUM(H24:I24)</f>
        <v>0</v>
      </c>
      <c r="K24" s="135">
        <f t="shared" ref="K24:L25" si="8">SUM(B24,E24,H24)</f>
        <v>0</v>
      </c>
      <c r="L24" s="135">
        <f t="shared" si="8"/>
        <v>0</v>
      </c>
      <c r="M24" s="136">
        <f t="shared" ref="M24:M25" si="9">SUM(K24:L24)</f>
        <v>0</v>
      </c>
    </row>
    <row r="25" spans="1:13" ht="37.5" customHeight="1" thickBot="1" x14ac:dyDescent="0.3">
      <c r="A25" s="138" t="s">
        <v>2</v>
      </c>
      <c r="B25" s="139">
        <f>SUM(B6:B24)</f>
        <v>6304431.4149999991</v>
      </c>
      <c r="C25" s="139">
        <f>SUM(C6:C24)</f>
        <v>5502191.7699999996</v>
      </c>
      <c r="D25" s="139">
        <f t="shared" si="5"/>
        <v>11806623.184999999</v>
      </c>
      <c r="E25" s="139">
        <f>SUM(E6:E24)</f>
        <v>2257783.5399999996</v>
      </c>
      <c r="F25" s="139">
        <f>SUM(F6:F24)</f>
        <v>7800064.1400000006</v>
      </c>
      <c r="G25" s="139">
        <f t="shared" si="6"/>
        <v>10057847.68</v>
      </c>
      <c r="H25" s="139">
        <f t="shared" ref="H25:I25" si="10">SUM(H6:H23)</f>
        <v>9678.59</v>
      </c>
      <c r="I25" s="139">
        <f t="shared" si="10"/>
        <v>23841.729999999996</v>
      </c>
      <c r="J25" s="139">
        <f t="shared" si="7"/>
        <v>33520.319999999992</v>
      </c>
      <c r="K25" s="139">
        <f t="shared" si="8"/>
        <v>8571893.5449999981</v>
      </c>
      <c r="L25" s="139">
        <f t="shared" si="8"/>
        <v>13326097.640000001</v>
      </c>
      <c r="M25" s="140">
        <f t="shared" si="9"/>
        <v>21897991.184999999</v>
      </c>
    </row>
    <row r="26" spans="1:13" ht="16.2" thickTop="1" x14ac:dyDescent="0.25">
      <c r="A26" s="141"/>
    </row>
  </sheetData>
  <mergeCells count="12">
    <mergeCell ref="L4:L5"/>
    <mergeCell ref="M4:M5"/>
    <mergeCell ref="A1:M1"/>
    <mergeCell ref="A3:C3"/>
    <mergeCell ref="A4:A5"/>
    <mergeCell ref="B4:C4"/>
    <mergeCell ref="D4:D5"/>
    <mergeCell ref="E4:F4"/>
    <mergeCell ref="G4:G5"/>
    <mergeCell ref="H4:I4"/>
    <mergeCell ref="J4:J5"/>
    <mergeCell ref="K4:K5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5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 tint="-0.14999847407452621"/>
    <pageSetUpPr fitToPage="1"/>
  </sheetPr>
  <dimension ref="A1:Q26"/>
  <sheetViews>
    <sheetView zoomScale="72" zoomScaleNormal="72" workbookViewId="0">
      <selection activeCell="M11" sqref="M11"/>
    </sheetView>
  </sheetViews>
  <sheetFormatPr baseColWidth="10" defaultColWidth="9.109375" defaultRowHeight="13.2" x14ac:dyDescent="0.25"/>
  <cols>
    <col min="1" max="1" width="23.6640625" customWidth="1"/>
    <col min="2" max="9" width="14.33203125" customWidth="1"/>
    <col min="10" max="10" width="19" customWidth="1"/>
    <col min="11" max="13" width="14.109375" customWidth="1"/>
  </cols>
  <sheetData>
    <row r="1" spans="1:17" ht="31.5" customHeight="1" x14ac:dyDescent="0.25">
      <c r="A1" s="282" t="s">
        <v>242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131"/>
      <c r="O1" s="131"/>
      <c r="P1" s="131"/>
      <c r="Q1" s="131"/>
    </row>
    <row r="3" spans="1:17" ht="14.4" thickBot="1" x14ac:dyDescent="0.3">
      <c r="A3" s="284" t="s">
        <v>219</v>
      </c>
      <c r="B3" s="285"/>
      <c r="C3" s="285"/>
      <c r="D3" s="132"/>
    </row>
    <row r="4" spans="1:17" ht="21" customHeight="1" thickTop="1" x14ac:dyDescent="0.25">
      <c r="A4" s="286" t="s">
        <v>159</v>
      </c>
      <c r="B4" s="288" t="s">
        <v>160</v>
      </c>
      <c r="C4" s="288"/>
      <c r="D4" s="278" t="s">
        <v>161</v>
      </c>
      <c r="E4" s="288" t="s">
        <v>162</v>
      </c>
      <c r="F4" s="288"/>
      <c r="G4" s="278" t="s">
        <v>163</v>
      </c>
      <c r="H4" s="288" t="s">
        <v>164</v>
      </c>
      <c r="I4" s="288"/>
      <c r="J4" s="278" t="s">
        <v>165</v>
      </c>
      <c r="K4" s="278" t="s">
        <v>166</v>
      </c>
      <c r="L4" s="278" t="s">
        <v>167</v>
      </c>
      <c r="M4" s="280" t="s">
        <v>168</v>
      </c>
    </row>
    <row r="5" spans="1:17" ht="21" customHeight="1" x14ac:dyDescent="0.25">
      <c r="A5" s="287"/>
      <c r="B5" s="133" t="s">
        <v>169</v>
      </c>
      <c r="C5" s="133" t="s">
        <v>170</v>
      </c>
      <c r="D5" s="279"/>
      <c r="E5" s="133" t="s">
        <v>169</v>
      </c>
      <c r="F5" s="133" t="s">
        <v>170</v>
      </c>
      <c r="G5" s="279"/>
      <c r="H5" s="133" t="s">
        <v>169</v>
      </c>
      <c r="I5" s="133" t="s">
        <v>170</v>
      </c>
      <c r="J5" s="279"/>
      <c r="K5" s="279"/>
      <c r="L5" s="279"/>
      <c r="M5" s="281"/>
    </row>
    <row r="6" spans="1:17" ht="37.5" customHeight="1" x14ac:dyDescent="0.25">
      <c r="A6" s="134" t="s">
        <v>12</v>
      </c>
      <c r="B6" s="135">
        <v>314142.28999999998</v>
      </c>
      <c r="C6" s="135">
        <v>196033.68</v>
      </c>
      <c r="D6" s="135">
        <f>SUM(B6:C6)</f>
        <v>510175.97</v>
      </c>
      <c r="E6" s="135">
        <v>799.33</v>
      </c>
      <c r="F6" s="135">
        <v>1653.76</v>
      </c>
      <c r="G6" s="135">
        <f>SUM(E6:F6)</f>
        <v>2453.09</v>
      </c>
      <c r="H6" s="135">
        <v>22</v>
      </c>
      <c r="I6" s="135">
        <v>59.55</v>
      </c>
      <c r="J6" s="135">
        <f>SUM(H6:I6)</f>
        <v>81.55</v>
      </c>
      <c r="K6" s="135">
        <f>SUM(B6,E6,H6)</f>
        <v>314963.62</v>
      </c>
      <c r="L6" s="135">
        <f>SUM(C6,F6,I6)</f>
        <v>197746.99</v>
      </c>
      <c r="M6" s="142">
        <f>SUM(K6:L6)</f>
        <v>512710.61</v>
      </c>
    </row>
    <row r="7" spans="1:17" ht="37.5" customHeight="1" x14ac:dyDescent="0.25">
      <c r="A7" s="137" t="s">
        <v>13</v>
      </c>
      <c r="B7" s="135">
        <v>384567.24</v>
      </c>
      <c r="C7" s="135">
        <v>236038.7</v>
      </c>
      <c r="D7" s="135">
        <f t="shared" ref="D7:D25" si="0">SUM(B7:C7)</f>
        <v>620605.93999999994</v>
      </c>
      <c r="E7" s="135">
        <v>690.83</v>
      </c>
      <c r="F7" s="135">
        <v>1447.64</v>
      </c>
      <c r="G7" s="135">
        <f t="shared" ref="G7:G25" si="1">SUM(E7:F7)</f>
        <v>2138.4700000000003</v>
      </c>
      <c r="H7" s="135">
        <v>12</v>
      </c>
      <c r="I7" s="135">
        <v>6.5</v>
      </c>
      <c r="J7" s="135">
        <f t="shared" ref="J7:J25" si="2">SUM(H7:I7)</f>
        <v>18.5</v>
      </c>
      <c r="K7" s="135">
        <f t="shared" ref="K7:L25" si="3">SUM(B7,E7,H7)</f>
        <v>385270.07</v>
      </c>
      <c r="L7" s="135">
        <f t="shared" si="3"/>
        <v>237492.84000000003</v>
      </c>
      <c r="M7" s="136">
        <f t="shared" ref="M7:M25" si="4">SUM(K7:L7)</f>
        <v>622762.91</v>
      </c>
    </row>
    <row r="8" spans="1:17" ht="37.5" customHeight="1" x14ac:dyDescent="0.25">
      <c r="A8" s="137" t="s">
        <v>14</v>
      </c>
      <c r="B8" s="135">
        <v>183185.3</v>
      </c>
      <c r="C8" s="135">
        <v>48162.39</v>
      </c>
      <c r="D8" s="135">
        <f t="shared" si="0"/>
        <v>231347.69</v>
      </c>
      <c r="E8" s="135">
        <v>67736.210000000006</v>
      </c>
      <c r="F8" s="135">
        <v>106395.17</v>
      </c>
      <c r="G8" s="135">
        <f t="shared" si="1"/>
        <v>174131.38</v>
      </c>
      <c r="H8" s="135">
        <v>38429.620000000003</v>
      </c>
      <c r="I8" s="135">
        <v>91803.56</v>
      </c>
      <c r="J8" s="135">
        <f t="shared" si="2"/>
        <v>130233.18</v>
      </c>
      <c r="K8" s="135">
        <f t="shared" si="3"/>
        <v>289351.13</v>
      </c>
      <c r="L8" s="135">
        <f t="shared" si="3"/>
        <v>246361.12</v>
      </c>
      <c r="M8" s="136">
        <f t="shared" si="4"/>
        <v>535712.25</v>
      </c>
    </row>
    <row r="9" spans="1:17" ht="37.5" customHeight="1" x14ac:dyDescent="0.25">
      <c r="A9" s="137" t="s">
        <v>15</v>
      </c>
      <c r="B9" s="135">
        <v>74.16</v>
      </c>
      <c r="C9" s="135">
        <v>92.3</v>
      </c>
      <c r="D9" s="135">
        <f t="shared" si="0"/>
        <v>166.45999999999998</v>
      </c>
      <c r="E9" s="135">
        <v>52</v>
      </c>
      <c r="F9" s="135">
        <v>35.92</v>
      </c>
      <c r="G9" s="135">
        <f t="shared" si="1"/>
        <v>87.92</v>
      </c>
      <c r="H9" s="135">
        <v>403.74</v>
      </c>
      <c r="I9" s="135">
        <v>77.5</v>
      </c>
      <c r="J9" s="135">
        <f t="shared" si="2"/>
        <v>481.24</v>
      </c>
      <c r="K9" s="135">
        <f t="shared" si="3"/>
        <v>529.9</v>
      </c>
      <c r="L9" s="135">
        <f t="shared" si="3"/>
        <v>205.72</v>
      </c>
      <c r="M9" s="136">
        <f t="shared" si="4"/>
        <v>735.62</v>
      </c>
    </row>
    <row r="10" spans="1:17" ht="37.5" customHeight="1" x14ac:dyDescent="0.25">
      <c r="A10" s="137" t="s">
        <v>16</v>
      </c>
      <c r="B10" s="135">
        <v>39.200000000000003</v>
      </c>
      <c r="C10" s="135">
        <v>3.25</v>
      </c>
      <c r="D10" s="135">
        <f t="shared" si="0"/>
        <v>42.45</v>
      </c>
      <c r="E10" s="135">
        <v>85.89</v>
      </c>
      <c r="F10" s="135">
        <v>0.36</v>
      </c>
      <c r="G10" s="135">
        <f t="shared" si="1"/>
        <v>86.25</v>
      </c>
      <c r="H10" s="135">
        <v>50.96</v>
      </c>
      <c r="I10" s="135">
        <v>0</v>
      </c>
      <c r="J10" s="135">
        <f t="shared" si="2"/>
        <v>50.96</v>
      </c>
      <c r="K10" s="135">
        <f t="shared" si="3"/>
        <v>176.05</v>
      </c>
      <c r="L10" s="135">
        <f t="shared" si="3"/>
        <v>3.61</v>
      </c>
      <c r="M10" s="136">
        <f t="shared" si="4"/>
        <v>179.66000000000003</v>
      </c>
    </row>
    <row r="11" spans="1:17" ht="37.5" customHeight="1" x14ac:dyDescent="0.25">
      <c r="A11" s="137" t="s">
        <v>17</v>
      </c>
      <c r="B11" s="135">
        <v>1677.9</v>
      </c>
      <c r="C11" s="135">
        <v>288.60000000000002</v>
      </c>
      <c r="D11" s="135">
        <f t="shared" si="0"/>
        <v>1966.5</v>
      </c>
      <c r="E11" s="135">
        <v>6351.42</v>
      </c>
      <c r="F11" s="135">
        <v>5944.41</v>
      </c>
      <c r="G11" s="135">
        <f t="shared" si="1"/>
        <v>12295.83</v>
      </c>
      <c r="H11" s="135">
        <v>1475.94</v>
      </c>
      <c r="I11" s="135">
        <v>868.48</v>
      </c>
      <c r="J11" s="135">
        <f t="shared" si="2"/>
        <v>2344.42</v>
      </c>
      <c r="K11" s="135">
        <f t="shared" si="3"/>
        <v>9505.26</v>
      </c>
      <c r="L11" s="135">
        <f t="shared" si="3"/>
        <v>7101.49</v>
      </c>
      <c r="M11" s="136">
        <f t="shared" si="4"/>
        <v>16606.75</v>
      </c>
    </row>
    <row r="12" spans="1:17" ht="37.5" customHeight="1" x14ac:dyDescent="0.25">
      <c r="A12" s="137" t="s">
        <v>18</v>
      </c>
      <c r="B12" s="135">
        <v>32948.82</v>
      </c>
      <c r="C12" s="135">
        <v>38926.730000000003</v>
      </c>
      <c r="D12" s="135">
        <f t="shared" si="0"/>
        <v>71875.55</v>
      </c>
      <c r="E12" s="135">
        <v>15231.62</v>
      </c>
      <c r="F12" s="135">
        <v>46531.5</v>
      </c>
      <c r="G12" s="135">
        <f t="shared" si="1"/>
        <v>61763.12</v>
      </c>
      <c r="H12" s="135">
        <v>73.540000000000006</v>
      </c>
      <c r="I12" s="135">
        <v>290.33</v>
      </c>
      <c r="J12" s="135">
        <f t="shared" si="2"/>
        <v>363.87</v>
      </c>
      <c r="K12" s="135">
        <f t="shared" si="3"/>
        <v>48253.98</v>
      </c>
      <c r="L12" s="135">
        <f t="shared" si="3"/>
        <v>85748.560000000012</v>
      </c>
      <c r="M12" s="136">
        <f t="shared" si="4"/>
        <v>134002.54</v>
      </c>
    </row>
    <row r="13" spans="1:17" ht="37.5" customHeight="1" x14ac:dyDescent="0.25">
      <c r="A13" s="137" t="s">
        <v>19</v>
      </c>
      <c r="B13" s="135">
        <v>4305833.43</v>
      </c>
      <c r="C13" s="135">
        <v>4299460.05</v>
      </c>
      <c r="D13" s="135">
        <f t="shared" si="0"/>
        <v>8605293.4800000004</v>
      </c>
      <c r="E13" s="135">
        <v>1956293.2</v>
      </c>
      <c r="F13" s="135">
        <v>6119712.96</v>
      </c>
      <c r="G13" s="135">
        <f t="shared" si="1"/>
        <v>8076006.1600000001</v>
      </c>
      <c r="H13" s="135">
        <v>848.99</v>
      </c>
      <c r="I13" s="135">
        <v>5335.66</v>
      </c>
      <c r="J13" s="135">
        <f t="shared" si="2"/>
        <v>6184.65</v>
      </c>
      <c r="K13" s="135">
        <f t="shared" si="3"/>
        <v>6262975.6200000001</v>
      </c>
      <c r="L13" s="135">
        <f t="shared" si="3"/>
        <v>10424508.67</v>
      </c>
      <c r="M13" s="136">
        <f t="shared" si="4"/>
        <v>16687484.289999999</v>
      </c>
    </row>
    <row r="14" spans="1:17" ht="37.5" customHeight="1" x14ac:dyDescent="0.25">
      <c r="A14" s="137" t="s">
        <v>20</v>
      </c>
      <c r="B14" s="135">
        <v>99636.160000000003</v>
      </c>
      <c r="C14" s="135">
        <v>294473.43</v>
      </c>
      <c r="D14" s="135">
        <f t="shared" si="0"/>
        <v>394109.58999999997</v>
      </c>
      <c r="E14" s="135">
        <v>113003.47</v>
      </c>
      <c r="F14" s="135">
        <v>1324935.99</v>
      </c>
      <c r="G14" s="135">
        <f t="shared" si="1"/>
        <v>1437939.46</v>
      </c>
      <c r="H14" s="135">
        <v>47.84</v>
      </c>
      <c r="I14" s="135">
        <v>10005.49</v>
      </c>
      <c r="J14" s="135">
        <f t="shared" si="2"/>
        <v>10053.33</v>
      </c>
      <c r="K14" s="135">
        <f t="shared" si="3"/>
        <v>212687.47</v>
      </c>
      <c r="L14" s="135">
        <f t="shared" si="3"/>
        <v>1629414.91</v>
      </c>
      <c r="M14" s="136">
        <f t="shared" si="4"/>
        <v>1842102.38</v>
      </c>
    </row>
    <row r="15" spans="1:17" ht="37.5" customHeight="1" x14ac:dyDescent="0.25">
      <c r="A15" s="137" t="s">
        <v>21</v>
      </c>
      <c r="B15" s="135">
        <v>252929.9</v>
      </c>
      <c r="C15" s="135">
        <v>71385.94</v>
      </c>
      <c r="D15" s="135">
        <f t="shared" si="0"/>
        <v>324315.83999999997</v>
      </c>
      <c r="E15" s="135">
        <v>44859.7</v>
      </c>
      <c r="F15" s="135">
        <v>61854.21</v>
      </c>
      <c r="G15" s="135">
        <f t="shared" si="1"/>
        <v>106713.91</v>
      </c>
      <c r="H15" s="135">
        <v>0</v>
      </c>
      <c r="I15" s="135">
        <v>0</v>
      </c>
      <c r="J15" s="135">
        <f t="shared" si="2"/>
        <v>0</v>
      </c>
      <c r="K15" s="135">
        <f t="shared" si="3"/>
        <v>297789.59999999998</v>
      </c>
      <c r="L15" s="135">
        <f t="shared" si="3"/>
        <v>133240.15</v>
      </c>
      <c r="M15" s="136">
        <f t="shared" si="4"/>
        <v>431029.75</v>
      </c>
    </row>
    <row r="16" spans="1:17" ht="37.5" customHeight="1" x14ac:dyDescent="0.25">
      <c r="A16" s="137" t="s">
        <v>22</v>
      </c>
      <c r="B16" s="135">
        <v>87</v>
      </c>
      <c r="C16" s="135">
        <v>96</v>
      </c>
      <c r="D16" s="135">
        <f t="shared" si="0"/>
        <v>183</v>
      </c>
      <c r="E16" s="135">
        <v>64</v>
      </c>
      <c r="F16" s="135">
        <v>142.96</v>
      </c>
      <c r="G16" s="135">
        <f t="shared" si="1"/>
        <v>206.96</v>
      </c>
      <c r="H16" s="135">
        <v>0</v>
      </c>
      <c r="I16" s="135">
        <v>0</v>
      </c>
      <c r="J16" s="135">
        <f t="shared" si="2"/>
        <v>0</v>
      </c>
      <c r="K16" s="135">
        <f t="shared" si="3"/>
        <v>151</v>
      </c>
      <c r="L16" s="135">
        <f t="shared" si="3"/>
        <v>238.96</v>
      </c>
      <c r="M16" s="136">
        <f t="shared" si="4"/>
        <v>389.96000000000004</v>
      </c>
    </row>
    <row r="17" spans="1:13" ht="37.5" customHeight="1" x14ac:dyDescent="0.25">
      <c r="A17" s="137" t="s">
        <v>23</v>
      </c>
      <c r="B17" s="135">
        <v>120215.46</v>
      </c>
      <c r="C17" s="135">
        <v>108429.4</v>
      </c>
      <c r="D17" s="135">
        <f t="shared" si="0"/>
        <v>228644.86</v>
      </c>
      <c r="E17" s="135">
        <v>29874.81</v>
      </c>
      <c r="F17" s="135">
        <v>86245.98</v>
      </c>
      <c r="G17" s="135">
        <f t="shared" si="1"/>
        <v>116120.79</v>
      </c>
      <c r="H17" s="135">
        <v>0</v>
      </c>
      <c r="I17" s="135">
        <v>0</v>
      </c>
      <c r="J17" s="135">
        <f t="shared" si="2"/>
        <v>0</v>
      </c>
      <c r="K17" s="135">
        <f t="shared" si="3"/>
        <v>150090.27000000002</v>
      </c>
      <c r="L17" s="135">
        <f t="shared" si="3"/>
        <v>194675.38</v>
      </c>
      <c r="M17" s="136">
        <f t="shared" si="4"/>
        <v>344765.65</v>
      </c>
    </row>
    <row r="18" spans="1:13" ht="37.5" customHeight="1" x14ac:dyDescent="0.25">
      <c r="A18" s="137" t="s">
        <v>24</v>
      </c>
      <c r="B18" s="135">
        <v>741833.38</v>
      </c>
      <c r="C18" s="135">
        <v>212420.23</v>
      </c>
      <c r="D18" s="135">
        <f t="shared" si="0"/>
        <v>954253.61</v>
      </c>
      <c r="E18" s="135">
        <v>36915.360000000001</v>
      </c>
      <c r="F18" s="135">
        <v>22575.74</v>
      </c>
      <c r="G18" s="135">
        <f t="shared" si="1"/>
        <v>59491.100000000006</v>
      </c>
      <c r="H18" s="135">
        <v>0</v>
      </c>
      <c r="I18" s="135">
        <v>0</v>
      </c>
      <c r="J18" s="135">
        <f t="shared" si="2"/>
        <v>0</v>
      </c>
      <c r="K18" s="135">
        <f t="shared" si="3"/>
        <v>778748.74</v>
      </c>
      <c r="L18" s="135">
        <f t="shared" si="3"/>
        <v>234995.97</v>
      </c>
      <c r="M18" s="136">
        <f t="shared" si="4"/>
        <v>1013744.71</v>
      </c>
    </row>
    <row r="19" spans="1:13" ht="37.5" customHeight="1" x14ac:dyDescent="0.25">
      <c r="A19" s="137" t="s">
        <v>25</v>
      </c>
      <c r="B19" s="135">
        <v>218835.42499999999</v>
      </c>
      <c r="C19" s="135">
        <v>1652.4449999999999</v>
      </c>
      <c r="D19" s="135">
        <f t="shared" si="0"/>
        <v>220487.87</v>
      </c>
      <c r="E19" s="135">
        <v>13</v>
      </c>
      <c r="F19" s="135">
        <v>0</v>
      </c>
      <c r="G19" s="135">
        <f t="shared" si="1"/>
        <v>13</v>
      </c>
      <c r="H19" s="135">
        <v>0</v>
      </c>
      <c r="I19" s="135">
        <v>0</v>
      </c>
      <c r="J19" s="135">
        <f t="shared" si="2"/>
        <v>0</v>
      </c>
      <c r="K19" s="135">
        <f t="shared" si="3"/>
        <v>218848.42499999999</v>
      </c>
      <c r="L19" s="135">
        <f t="shared" si="3"/>
        <v>1652.4449999999999</v>
      </c>
      <c r="M19" s="136">
        <f t="shared" si="4"/>
        <v>220500.87</v>
      </c>
    </row>
    <row r="20" spans="1:13" ht="37.5" customHeight="1" x14ac:dyDescent="0.25">
      <c r="A20" s="137" t="s">
        <v>26</v>
      </c>
      <c r="B20" s="135">
        <v>11937.44</v>
      </c>
      <c r="C20" s="135">
        <v>3247.36</v>
      </c>
      <c r="D20" s="135">
        <f t="shared" si="0"/>
        <v>15184.800000000001</v>
      </c>
      <c r="E20" s="135">
        <v>29052.560000000001</v>
      </c>
      <c r="F20" s="135">
        <v>42448.94</v>
      </c>
      <c r="G20" s="135">
        <f t="shared" si="1"/>
        <v>71501.5</v>
      </c>
      <c r="H20" s="135">
        <v>0</v>
      </c>
      <c r="I20" s="135">
        <v>0</v>
      </c>
      <c r="J20" s="135">
        <f t="shared" si="2"/>
        <v>0</v>
      </c>
      <c r="K20" s="135">
        <f t="shared" si="3"/>
        <v>40990</v>
      </c>
      <c r="L20" s="135">
        <f t="shared" si="3"/>
        <v>45696.3</v>
      </c>
      <c r="M20" s="136">
        <f t="shared" si="4"/>
        <v>86686.3</v>
      </c>
    </row>
    <row r="21" spans="1:13" ht="37.5" customHeight="1" x14ac:dyDescent="0.25">
      <c r="A21" s="137" t="s">
        <v>27</v>
      </c>
      <c r="B21" s="135">
        <v>136.27000000000001</v>
      </c>
      <c r="C21" s="135">
        <v>2211.0700000000002</v>
      </c>
      <c r="D21" s="135">
        <f t="shared" si="0"/>
        <v>2347.34</v>
      </c>
      <c r="E21" s="135">
        <v>81</v>
      </c>
      <c r="F21" s="135">
        <v>4929.91</v>
      </c>
      <c r="G21" s="135">
        <f t="shared" si="1"/>
        <v>5010.91</v>
      </c>
      <c r="H21" s="135">
        <v>0</v>
      </c>
      <c r="I21" s="135">
        <v>0</v>
      </c>
      <c r="J21" s="135">
        <f t="shared" si="2"/>
        <v>0</v>
      </c>
      <c r="K21" s="135">
        <f t="shared" si="3"/>
        <v>217.27</v>
      </c>
      <c r="L21" s="135">
        <f t="shared" si="3"/>
        <v>7140.98</v>
      </c>
      <c r="M21" s="136">
        <f t="shared" si="4"/>
        <v>7358.25</v>
      </c>
    </row>
    <row r="22" spans="1:13" ht="37.5" customHeight="1" x14ac:dyDescent="0.25">
      <c r="A22" s="137" t="s">
        <v>28</v>
      </c>
      <c r="B22" s="135">
        <v>175.45</v>
      </c>
      <c r="C22" s="135">
        <v>85.25</v>
      </c>
      <c r="D22" s="135">
        <f t="shared" si="0"/>
        <v>260.7</v>
      </c>
      <c r="E22" s="135">
        <v>254.31</v>
      </c>
      <c r="F22" s="135">
        <v>462.08</v>
      </c>
      <c r="G22" s="135">
        <f t="shared" si="1"/>
        <v>716.39</v>
      </c>
      <c r="H22" s="135">
        <v>1</v>
      </c>
      <c r="I22" s="135">
        <v>0</v>
      </c>
      <c r="J22" s="135">
        <f t="shared" si="2"/>
        <v>1</v>
      </c>
      <c r="K22" s="135">
        <f t="shared" si="3"/>
        <v>430.76</v>
      </c>
      <c r="L22" s="135">
        <f t="shared" si="3"/>
        <v>547.32999999999993</v>
      </c>
      <c r="M22" s="136">
        <f t="shared" si="4"/>
        <v>978.08999999999992</v>
      </c>
    </row>
    <row r="23" spans="1:13" ht="37.5" customHeight="1" x14ac:dyDescent="0.25">
      <c r="A23" s="137" t="s">
        <v>29</v>
      </c>
      <c r="B23" s="135">
        <v>12</v>
      </c>
      <c r="C23" s="135">
        <v>0</v>
      </c>
      <c r="D23" s="135">
        <f t="shared" si="0"/>
        <v>12</v>
      </c>
      <c r="E23" s="135">
        <v>0</v>
      </c>
      <c r="F23" s="135">
        <v>6</v>
      </c>
      <c r="G23" s="135">
        <f t="shared" si="1"/>
        <v>6</v>
      </c>
      <c r="H23" s="135">
        <v>6852.27</v>
      </c>
      <c r="I23" s="135">
        <v>13518.43</v>
      </c>
      <c r="J23" s="135">
        <f t="shared" si="2"/>
        <v>20370.7</v>
      </c>
      <c r="K23" s="135">
        <f t="shared" si="3"/>
        <v>6864.27</v>
      </c>
      <c r="L23" s="135">
        <f t="shared" si="3"/>
        <v>13524.43</v>
      </c>
      <c r="M23" s="136">
        <f t="shared" si="4"/>
        <v>20388.7</v>
      </c>
    </row>
    <row r="24" spans="1:13" ht="37.5" hidden="1" customHeight="1" x14ac:dyDescent="0.25">
      <c r="A24" s="137" t="s">
        <v>233</v>
      </c>
      <c r="B24" s="135">
        <v>0</v>
      </c>
      <c r="C24" s="135">
        <v>0</v>
      </c>
      <c r="D24" s="135">
        <f t="shared" si="0"/>
        <v>0</v>
      </c>
      <c r="E24" s="135">
        <v>0</v>
      </c>
      <c r="F24" s="135">
        <v>0</v>
      </c>
      <c r="G24" s="135">
        <f t="shared" si="1"/>
        <v>0</v>
      </c>
      <c r="H24" s="135">
        <v>0</v>
      </c>
      <c r="I24" s="135">
        <v>0</v>
      </c>
      <c r="J24" s="135">
        <f t="shared" si="2"/>
        <v>0</v>
      </c>
      <c r="K24" s="135">
        <f t="shared" si="3"/>
        <v>0</v>
      </c>
      <c r="L24" s="135">
        <f t="shared" si="3"/>
        <v>0</v>
      </c>
      <c r="M24" s="136">
        <f t="shared" si="4"/>
        <v>0</v>
      </c>
    </row>
    <row r="25" spans="1:13" ht="37.5" customHeight="1" thickBot="1" x14ac:dyDescent="0.3">
      <c r="A25" s="138" t="s">
        <v>2</v>
      </c>
      <c r="B25" s="139">
        <f>SUM(B6:B24)</f>
        <v>6668266.8250000002</v>
      </c>
      <c r="C25" s="139">
        <f>SUM(C6:C24)</f>
        <v>5513006.825000002</v>
      </c>
      <c r="D25" s="139">
        <f t="shared" si="0"/>
        <v>12181273.650000002</v>
      </c>
      <c r="E25" s="139">
        <f>SUM(E6:E24)</f>
        <v>2301358.7100000004</v>
      </c>
      <c r="F25" s="139">
        <f>SUM(F6:F24)</f>
        <v>7825323.5300000012</v>
      </c>
      <c r="G25" s="139">
        <f t="shared" si="1"/>
        <v>10126682.240000002</v>
      </c>
      <c r="H25" s="139">
        <f t="shared" ref="H25:I25" si="5">SUM(H6:H23)</f>
        <v>48217.899999999994</v>
      </c>
      <c r="I25" s="139">
        <f t="shared" si="5"/>
        <v>121965.5</v>
      </c>
      <c r="J25" s="139">
        <f t="shared" si="2"/>
        <v>170183.4</v>
      </c>
      <c r="K25" s="139">
        <f t="shared" si="3"/>
        <v>9017843.4350000005</v>
      </c>
      <c r="L25" s="139">
        <f t="shared" si="3"/>
        <v>13460295.855000004</v>
      </c>
      <c r="M25" s="140">
        <f t="shared" si="4"/>
        <v>22478139.290000007</v>
      </c>
    </row>
    <row r="26" spans="1:13" ht="16.2" thickTop="1" x14ac:dyDescent="0.25">
      <c r="A26" s="141"/>
    </row>
  </sheetData>
  <mergeCells count="12">
    <mergeCell ref="L4:L5"/>
    <mergeCell ref="M4:M5"/>
    <mergeCell ref="A1:M1"/>
    <mergeCell ref="A3:C3"/>
    <mergeCell ref="A4:A5"/>
    <mergeCell ref="B4:C4"/>
    <mergeCell ref="D4:D5"/>
    <mergeCell ref="E4:F4"/>
    <mergeCell ref="G4:G5"/>
    <mergeCell ref="H4:I4"/>
    <mergeCell ref="J4:J5"/>
    <mergeCell ref="K4:K5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54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 tint="-0.14999847407452621"/>
    <pageSetUpPr fitToPage="1"/>
  </sheetPr>
  <dimension ref="A1:Q26"/>
  <sheetViews>
    <sheetView topLeftCell="A14" zoomScale="68" zoomScaleNormal="68" zoomScaleSheetLayoutView="63" workbookViewId="0">
      <selection activeCell="M16" sqref="M16"/>
    </sheetView>
  </sheetViews>
  <sheetFormatPr baseColWidth="10" defaultColWidth="9.109375" defaultRowHeight="13.2" x14ac:dyDescent="0.25"/>
  <cols>
    <col min="1" max="1" width="23.6640625" customWidth="1"/>
    <col min="2" max="9" width="14.33203125" customWidth="1"/>
    <col min="10" max="10" width="19" customWidth="1"/>
    <col min="11" max="12" width="14.109375" customWidth="1"/>
    <col min="13" max="13" width="15.6640625" bestFit="1" customWidth="1"/>
  </cols>
  <sheetData>
    <row r="1" spans="1:17" ht="31.5" customHeight="1" x14ac:dyDescent="0.25">
      <c r="A1" s="282" t="s">
        <v>243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131"/>
      <c r="O1" s="131"/>
      <c r="P1" s="131"/>
      <c r="Q1" s="131"/>
    </row>
    <row r="3" spans="1:17" ht="14.4" thickBot="1" x14ac:dyDescent="0.3">
      <c r="A3" s="284" t="s">
        <v>220</v>
      </c>
      <c r="B3" s="285"/>
      <c r="C3" s="285"/>
      <c r="D3" s="132"/>
    </row>
    <row r="4" spans="1:17" ht="21" customHeight="1" thickTop="1" x14ac:dyDescent="0.25">
      <c r="A4" s="286" t="s">
        <v>159</v>
      </c>
      <c r="B4" s="288" t="s">
        <v>160</v>
      </c>
      <c r="C4" s="288"/>
      <c r="D4" s="278" t="s">
        <v>161</v>
      </c>
      <c r="E4" s="288" t="s">
        <v>162</v>
      </c>
      <c r="F4" s="288"/>
      <c r="G4" s="278" t="s">
        <v>163</v>
      </c>
      <c r="H4" s="288" t="s">
        <v>164</v>
      </c>
      <c r="I4" s="288"/>
      <c r="J4" s="278" t="s">
        <v>165</v>
      </c>
      <c r="K4" s="278" t="s">
        <v>166</v>
      </c>
      <c r="L4" s="278" t="s">
        <v>167</v>
      </c>
      <c r="M4" s="280" t="s">
        <v>168</v>
      </c>
    </row>
    <row r="5" spans="1:17" ht="21" customHeight="1" x14ac:dyDescent="0.25">
      <c r="A5" s="287"/>
      <c r="B5" s="133" t="s">
        <v>169</v>
      </c>
      <c r="C5" s="133" t="s">
        <v>170</v>
      </c>
      <c r="D5" s="279"/>
      <c r="E5" s="133" t="s">
        <v>169</v>
      </c>
      <c r="F5" s="133" t="s">
        <v>170</v>
      </c>
      <c r="G5" s="279"/>
      <c r="H5" s="133" t="s">
        <v>169</v>
      </c>
      <c r="I5" s="133" t="s">
        <v>170</v>
      </c>
      <c r="J5" s="279"/>
      <c r="K5" s="279"/>
      <c r="L5" s="279"/>
      <c r="M5" s="281"/>
    </row>
    <row r="6" spans="1:17" ht="37.5" customHeight="1" x14ac:dyDescent="0.25">
      <c r="A6" s="134" t="s">
        <v>12</v>
      </c>
      <c r="B6" s="196">
        <v>1268448.6300000001</v>
      </c>
      <c r="C6" s="196">
        <v>804509.02</v>
      </c>
      <c r="D6" s="196">
        <f>SUM(B6:C6)</f>
        <v>2072957.6500000001</v>
      </c>
      <c r="E6" s="196">
        <v>2995.5599999999995</v>
      </c>
      <c r="F6" s="196">
        <v>6245.54</v>
      </c>
      <c r="G6" s="196">
        <f>SUM(E6:F6)</f>
        <v>9241.0999999999985</v>
      </c>
      <c r="H6" s="196">
        <v>54</v>
      </c>
      <c r="I6" s="196">
        <v>257.92</v>
      </c>
      <c r="J6" s="196">
        <f>SUM(H6:I6)</f>
        <v>311.92</v>
      </c>
      <c r="K6" s="196">
        <f>SUM(B6,E6,H6)</f>
        <v>1271498.1900000002</v>
      </c>
      <c r="L6" s="196">
        <f>SUM(C6,F6,I6)</f>
        <v>811012.4800000001</v>
      </c>
      <c r="M6" s="142">
        <v>2082510.67</v>
      </c>
    </row>
    <row r="7" spans="1:17" ht="37.5" customHeight="1" x14ac:dyDescent="0.25">
      <c r="A7" s="137" t="s">
        <v>13</v>
      </c>
      <c r="B7" s="135">
        <v>1516056.36</v>
      </c>
      <c r="C7" s="135">
        <v>952924.03</v>
      </c>
      <c r="D7" s="135">
        <f t="shared" ref="D7:D24" si="0">SUM(B7:C7)</f>
        <v>2468980.39</v>
      </c>
      <c r="E7" s="135">
        <v>2460.15</v>
      </c>
      <c r="F7" s="135">
        <v>5973.9100000000008</v>
      </c>
      <c r="G7" s="135">
        <f t="shared" ref="G7:G24" si="1">SUM(E7:F7)</f>
        <v>8434.0600000000013</v>
      </c>
      <c r="H7" s="135">
        <v>21</v>
      </c>
      <c r="I7" s="135">
        <v>226.98000000000002</v>
      </c>
      <c r="J7" s="135">
        <f t="shared" ref="J7:J24" si="2">SUM(H7:I7)</f>
        <v>247.98000000000002</v>
      </c>
      <c r="K7" s="135">
        <f t="shared" ref="K7:L24" si="3">SUM(B7,E7,H7)</f>
        <v>1518537.51</v>
      </c>
      <c r="L7" s="135">
        <f t="shared" si="3"/>
        <v>959124.92</v>
      </c>
      <c r="M7" s="136">
        <v>2477662.4300000002</v>
      </c>
    </row>
    <row r="8" spans="1:17" ht="37.5" customHeight="1" x14ac:dyDescent="0.25">
      <c r="A8" s="137" t="s">
        <v>14</v>
      </c>
      <c r="B8" s="135">
        <v>462868.47</v>
      </c>
      <c r="C8" s="135">
        <v>122530.3</v>
      </c>
      <c r="D8" s="135">
        <f t="shared" si="0"/>
        <v>585398.77</v>
      </c>
      <c r="E8" s="135">
        <v>168709.16</v>
      </c>
      <c r="F8" s="135">
        <v>271685.33999999997</v>
      </c>
      <c r="G8" s="135">
        <f t="shared" si="1"/>
        <v>440394.5</v>
      </c>
      <c r="H8" s="135">
        <v>96388.32</v>
      </c>
      <c r="I8" s="135">
        <v>232663.12</v>
      </c>
      <c r="J8" s="135">
        <f t="shared" si="2"/>
        <v>329051.44</v>
      </c>
      <c r="K8" s="135">
        <f t="shared" si="3"/>
        <v>727965.95</v>
      </c>
      <c r="L8" s="135">
        <f t="shared" si="3"/>
        <v>626878.76</v>
      </c>
      <c r="M8" s="136">
        <v>1354844.7100000002</v>
      </c>
    </row>
    <row r="9" spans="1:17" ht="37.5" customHeight="1" x14ac:dyDescent="0.25">
      <c r="A9" s="137" t="s">
        <v>15</v>
      </c>
      <c r="B9" s="135">
        <v>389.20000000000005</v>
      </c>
      <c r="C9" s="135">
        <v>447.49</v>
      </c>
      <c r="D9" s="135">
        <f t="shared" si="0"/>
        <v>836.69</v>
      </c>
      <c r="E9" s="135">
        <v>158.25</v>
      </c>
      <c r="F9" s="135">
        <v>291.60000000000002</v>
      </c>
      <c r="G9" s="135">
        <f t="shared" si="1"/>
        <v>449.85</v>
      </c>
      <c r="H9" s="135">
        <v>938.57</v>
      </c>
      <c r="I9" s="135">
        <v>173.38</v>
      </c>
      <c r="J9" s="135">
        <f t="shared" si="2"/>
        <v>1111.95</v>
      </c>
      <c r="K9" s="135">
        <f t="shared" si="3"/>
        <v>1486.02</v>
      </c>
      <c r="L9" s="135">
        <f t="shared" si="3"/>
        <v>912.47</v>
      </c>
      <c r="M9" s="136">
        <v>2398.4899999999998</v>
      </c>
    </row>
    <row r="10" spans="1:17" ht="37.5" customHeight="1" x14ac:dyDescent="0.25">
      <c r="A10" s="137" t="s">
        <v>16</v>
      </c>
      <c r="B10" s="135">
        <v>147.45999999999998</v>
      </c>
      <c r="C10" s="135">
        <v>76.98</v>
      </c>
      <c r="D10" s="135">
        <f t="shared" si="0"/>
        <v>224.44</v>
      </c>
      <c r="E10" s="135">
        <v>312.55</v>
      </c>
      <c r="F10" s="135">
        <v>2.33</v>
      </c>
      <c r="G10" s="135">
        <f t="shared" si="1"/>
        <v>314.88</v>
      </c>
      <c r="H10" s="135">
        <v>167.08</v>
      </c>
      <c r="I10" s="135">
        <v>0</v>
      </c>
      <c r="J10" s="135">
        <f t="shared" si="2"/>
        <v>167.08</v>
      </c>
      <c r="K10" s="135">
        <f t="shared" si="3"/>
        <v>627.09</v>
      </c>
      <c r="L10" s="135">
        <f t="shared" si="3"/>
        <v>79.31</v>
      </c>
      <c r="M10" s="136">
        <v>706.40000000000009</v>
      </c>
    </row>
    <row r="11" spans="1:17" ht="37.5" customHeight="1" x14ac:dyDescent="0.25">
      <c r="A11" s="137" t="s">
        <v>17</v>
      </c>
      <c r="B11" s="135">
        <v>5946.1100000000006</v>
      </c>
      <c r="C11" s="135">
        <v>1121.99</v>
      </c>
      <c r="D11" s="135">
        <f t="shared" si="0"/>
        <v>7068.1</v>
      </c>
      <c r="E11" s="135">
        <v>25530.85</v>
      </c>
      <c r="F11" s="135">
        <v>22774.84</v>
      </c>
      <c r="G11" s="135">
        <f t="shared" si="1"/>
        <v>48305.69</v>
      </c>
      <c r="H11" s="135">
        <v>5721.17</v>
      </c>
      <c r="I11" s="135">
        <v>3262.07</v>
      </c>
      <c r="J11" s="135">
        <f t="shared" si="2"/>
        <v>8983.24</v>
      </c>
      <c r="K11" s="135">
        <f t="shared" si="3"/>
        <v>37198.129999999997</v>
      </c>
      <c r="L11" s="135">
        <f t="shared" si="3"/>
        <v>27158.9</v>
      </c>
      <c r="M11" s="136">
        <v>64357.03</v>
      </c>
    </row>
    <row r="12" spans="1:17" ht="37.5" customHeight="1" x14ac:dyDescent="0.25">
      <c r="A12" s="137" t="s">
        <v>18</v>
      </c>
      <c r="B12" s="135">
        <v>133854.35999999999</v>
      </c>
      <c r="C12" s="135">
        <v>160853.10999999999</v>
      </c>
      <c r="D12" s="135">
        <f t="shared" si="0"/>
        <v>294707.46999999997</v>
      </c>
      <c r="E12" s="135">
        <v>57303.270000000004</v>
      </c>
      <c r="F12" s="135">
        <v>203559.85</v>
      </c>
      <c r="G12" s="135">
        <f t="shared" si="1"/>
        <v>260863.12</v>
      </c>
      <c r="H12" s="135">
        <v>332.91</v>
      </c>
      <c r="I12" s="135">
        <v>920.78</v>
      </c>
      <c r="J12" s="135">
        <f t="shared" si="2"/>
        <v>1253.69</v>
      </c>
      <c r="K12" s="135">
        <f t="shared" si="3"/>
        <v>191490.54</v>
      </c>
      <c r="L12" s="135">
        <f t="shared" si="3"/>
        <v>365333.74</v>
      </c>
      <c r="M12" s="136">
        <v>556824.28</v>
      </c>
    </row>
    <row r="13" spans="1:17" ht="37.5" customHeight="1" x14ac:dyDescent="0.25">
      <c r="A13" s="137" t="s">
        <v>19</v>
      </c>
      <c r="B13" s="135">
        <v>17433870.289999999</v>
      </c>
      <c r="C13" s="135">
        <v>17437207.510000002</v>
      </c>
      <c r="D13" s="135">
        <f t="shared" si="0"/>
        <v>34871077.799999997</v>
      </c>
      <c r="E13" s="135">
        <v>7831966.5599999996</v>
      </c>
      <c r="F13" s="135">
        <v>24858442.57</v>
      </c>
      <c r="G13" s="135">
        <f t="shared" si="1"/>
        <v>32690409.129999999</v>
      </c>
      <c r="H13" s="135">
        <v>3214.3099999999995</v>
      </c>
      <c r="I13" s="135">
        <v>23400.959999999999</v>
      </c>
      <c r="J13" s="135">
        <f t="shared" si="2"/>
        <v>26615.269999999997</v>
      </c>
      <c r="K13" s="135">
        <f t="shared" si="3"/>
        <v>25269051.159999996</v>
      </c>
      <c r="L13" s="135">
        <f t="shared" si="3"/>
        <v>42319051.039999999</v>
      </c>
      <c r="M13" s="136">
        <v>67588102.199999988</v>
      </c>
    </row>
    <row r="14" spans="1:17" ht="37.5" customHeight="1" x14ac:dyDescent="0.25">
      <c r="A14" s="137" t="s">
        <v>20</v>
      </c>
      <c r="B14" s="135">
        <v>432554.15</v>
      </c>
      <c r="C14" s="135">
        <v>1166323.95</v>
      </c>
      <c r="D14" s="135">
        <f t="shared" si="0"/>
        <v>1598878.1</v>
      </c>
      <c r="E14" s="135">
        <v>507772.30000000005</v>
      </c>
      <c r="F14" s="135">
        <v>5232957.08</v>
      </c>
      <c r="G14" s="135">
        <f t="shared" si="1"/>
        <v>5740729.3799999999</v>
      </c>
      <c r="H14" s="135">
        <v>169.78</v>
      </c>
      <c r="I14" s="135">
        <v>38562.799999999996</v>
      </c>
      <c r="J14" s="135">
        <f t="shared" si="2"/>
        <v>38732.579999999994</v>
      </c>
      <c r="K14" s="135">
        <f t="shared" si="3"/>
        <v>940496.2300000001</v>
      </c>
      <c r="L14" s="135">
        <f t="shared" si="3"/>
        <v>6437843.8300000001</v>
      </c>
      <c r="M14" s="136">
        <v>7378340.0599999996</v>
      </c>
    </row>
    <row r="15" spans="1:17" ht="37.5" customHeight="1" x14ac:dyDescent="0.25">
      <c r="A15" s="137" t="s">
        <v>21</v>
      </c>
      <c r="B15" s="135">
        <v>1028221.6100000001</v>
      </c>
      <c r="C15" s="135">
        <v>296246.34999999998</v>
      </c>
      <c r="D15" s="135">
        <f t="shared" si="0"/>
        <v>1324467.96</v>
      </c>
      <c r="E15" s="135">
        <v>178761.97000000003</v>
      </c>
      <c r="F15" s="135">
        <v>266077.90000000002</v>
      </c>
      <c r="G15" s="135">
        <f t="shared" si="1"/>
        <v>444839.87000000005</v>
      </c>
      <c r="H15" s="135">
        <v>16</v>
      </c>
      <c r="I15" s="135">
        <v>8.33</v>
      </c>
      <c r="J15" s="135">
        <f t="shared" si="2"/>
        <v>24.33</v>
      </c>
      <c r="K15" s="135">
        <f t="shared" si="3"/>
        <v>1206999.58</v>
      </c>
      <c r="L15" s="135">
        <f t="shared" si="3"/>
        <v>562332.57999999996</v>
      </c>
      <c r="M15" s="136">
        <v>1769332.16</v>
      </c>
    </row>
    <row r="16" spans="1:17" ht="37.5" customHeight="1" x14ac:dyDescent="0.25">
      <c r="A16" s="137" t="s">
        <v>22</v>
      </c>
      <c r="B16" s="135">
        <v>386.6</v>
      </c>
      <c r="C16" s="135">
        <v>484.76</v>
      </c>
      <c r="D16" s="135">
        <f t="shared" si="0"/>
        <v>871.36</v>
      </c>
      <c r="E16" s="135">
        <v>362.66999999999996</v>
      </c>
      <c r="F16" s="135">
        <v>609.64</v>
      </c>
      <c r="G16" s="135">
        <f t="shared" si="1"/>
        <v>972.31</v>
      </c>
      <c r="H16" s="135">
        <v>0</v>
      </c>
      <c r="I16" s="135">
        <v>0</v>
      </c>
      <c r="J16" s="135">
        <f t="shared" si="2"/>
        <v>0</v>
      </c>
      <c r="K16" s="135">
        <f t="shared" si="3"/>
        <v>749.27</v>
      </c>
      <c r="L16" s="135">
        <f t="shared" si="3"/>
        <v>1094.4000000000001</v>
      </c>
      <c r="M16" s="136">
        <v>1843.67</v>
      </c>
    </row>
    <row r="17" spans="1:13" ht="37.5" customHeight="1" x14ac:dyDescent="0.25">
      <c r="A17" s="137" t="s">
        <v>23</v>
      </c>
      <c r="B17" s="135">
        <v>471752.63000000006</v>
      </c>
      <c r="C17" s="135">
        <v>404227.47</v>
      </c>
      <c r="D17" s="135">
        <f t="shared" si="0"/>
        <v>875980.10000000009</v>
      </c>
      <c r="E17" s="135">
        <v>105191.92000000001</v>
      </c>
      <c r="F17" s="135">
        <v>303377.05</v>
      </c>
      <c r="G17" s="135">
        <f t="shared" si="1"/>
        <v>408568.97</v>
      </c>
      <c r="H17" s="135">
        <v>0</v>
      </c>
      <c r="I17" s="135">
        <v>0</v>
      </c>
      <c r="J17" s="135">
        <f t="shared" si="2"/>
        <v>0</v>
      </c>
      <c r="K17" s="135">
        <f t="shared" si="3"/>
        <v>576944.55000000005</v>
      </c>
      <c r="L17" s="135">
        <f t="shared" si="3"/>
        <v>707604.52</v>
      </c>
      <c r="M17" s="136">
        <v>1284549.0699999998</v>
      </c>
    </row>
    <row r="18" spans="1:13" ht="37.5" customHeight="1" x14ac:dyDescent="0.25">
      <c r="A18" s="137" t="s">
        <v>24</v>
      </c>
      <c r="B18" s="135">
        <v>3140025.46</v>
      </c>
      <c r="C18" s="135">
        <v>989387.13</v>
      </c>
      <c r="D18" s="135">
        <f t="shared" si="0"/>
        <v>4129412.59</v>
      </c>
      <c r="E18" s="135">
        <v>164406.65</v>
      </c>
      <c r="F18" s="135">
        <v>111532.78000000001</v>
      </c>
      <c r="G18" s="135">
        <f t="shared" si="1"/>
        <v>275939.43</v>
      </c>
      <c r="H18" s="135">
        <v>0</v>
      </c>
      <c r="I18" s="135">
        <v>0</v>
      </c>
      <c r="J18" s="135">
        <f t="shared" si="2"/>
        <v>0</v>
      </c>
      <c r="K18" s="135">
        <f t="shared" si="3"/>
        <v>3304432.11</v>
      </c>
      <c r="L18" s="135">
        <f t="shared" si="3"/>
        <v>1100919.9099999999</v>
      </c>
      <c r="M18" s="136">
        <v>4405352.0199999996</v>
      </c>
    </row>
    <row r="19" spans="1:13" ht="37.5" customHeight="1" x14ac:dyDescent="0.25">
      <c r="A19" s="137" t="s">
        <v>25</v>
      </c>
      <c r="B19" s="135">
        <v>997105</v>
      </c>
      <c r="C19" s="135">
        <v>7688.1549999999988</v>
      </c>
      <c r="D19" s="135">
        <f t="shared" si="0"/>
        <v>1004793.155</v>
      </c>
      <c r="E19" s="135">
        <v>119.93</v>
      </c>
      <c r="F19" s="135">
        <v>1.25</v>
      </c>
      <c r="G19" s="135">
        <f t="shared" si="1"/>
        <v>121.18</v>
      </c>
      <c r="H19" s="135">
        <v>0</v>
      </c>
      <c r="I19" s="135">
        <v>0</v>
      </c>
      <c r="J19" s="135">
        <f t="shared" si="2"/>
        <v>0</v>
      </c>
      <c r="K19" s="135">
        <f t="shared" si="3"/>
        <v>997224.93</v>
      </c>
      <c r="L19" s="135">
        <f t="shared" si="3"/>
        <v>7689.4049999999988</v>
      </c>
      <c r="M19" s="136">
        <v>1004914.3350000001</v>
      </c>
    </row>
    <row r="20" spans="1:13" ht="37.5" customHeight="1" x14ac:dyDescent="0.25">
      <c r="A20" s="137" t="s">
        <v>26</v>
      </c>
      <c r="B20" s="135">
        <v>39730.9</v>
      </c>
      <c r="C20" s="135">
        <v>9602.75</v>
      </c>
      <c r="D20" s="135">
        <f t="shared" si="0"/>
        <v>49333.65</v>
      </c>
      <c r="E20" s="135">
        <v>74429.19</v>
      </c>
      <c r="F20" s="135">
        <v>106007.97</v>
      </c>
      <c r="G20" s="135">
        <f t="shared" si="1"/>
        <v>180437.16</v>
      </c>
      <c r="H20" s="135">
        <v>0</v>
      </c>
      <c r="I20" s="135">
        <v>0</v>
      </c>
      <c r="J20" s="135">
        <f t="shared" si="2"/>
        <v>0</v>
      </c>
      <c r="K20" s="135">
        <f t="shared" si="3"/>
        <v>114160.09</v>
      </c>
      <c r="L20" s="135">
        <f t="shared" si="3"/>
        <v>115610.72</v>
      </c>
      <c r="M20" s="136">
        <v>229770.81</v>
      </c>
    </row>
    <row r="21" spans="1:13" ht="37.5" customHeight="1" x14ac:dyDescent="0.25">
      <c r="A21" s="137" t="s">
        <v>27</v>
      </c>
      <c r="B21" s="135">
        <v>410.35</v>
      </c>
      <c r="C21" s="135">
        <v>8889.9500000000007</v>
      </c>
      <c r="D21" s="135">
        <f t="shared" si="0"/>
        <v>9300.3000000000011</v>
      </c>
      <c r="E21" s="135">
        <v>539.29</v>
      </c>
      <c r="F21" s="135">
        <v>21660.7</v>
      </c>
      <c r="G21" s="135">
        <f t="shared" si="1"/>
        <v>22199.99</v>
      </c>
      <c r="H21" s="135">
        <v>0</v>
      </c>
      <c r="I21" s="135">
        <v>0</v>
      </c>
      <c r="J21" s="135">
        <f t="shared" si="2"/>
        <v>0</v>
      </c>
      <c r="K21" s="135">
        <f t="shared" si="3"/>
        <v>949.64</v>
      </c>
      <c r="L21" s="135">
        <f t="shared" si="3"/>
        <v>30550.65</v>
      </c>
      <c r="M21" s="136">
        <v>31500.29</v>
      </c>
    </row>
    <row r="22" spans="1:13" ht="37.5" customHeight="1" x14ac:dyDescent="0.25">
      <c r="A22" s="137" t="s">
        <v>28</v>
      </c>
      <c r="B22" s="135">
        <v>628.76</v>
      </c>
      <c r="C22" s="135">
        <v>403.27</v>
      </c>
      <c r="D22" s="135">
        <f t="shared" si="0"/>
        <v>1032.03</v>
      </c>
      <c r="E22" s="135">
        <v>728.36999999999989</v>
      </c>
      <c r="F22" s="135">
        <v>1410.48</v>
      </c>
      <c r="G22" s="135">
        <f t="shared" si="1"/>
        <v>2138.85</v>
      </c>
      <c r="H22" s="135">
        <v>2</v>
      </c>
      <c r="I22" s="135">
        <v>2</v>
      </c>
      <c r="J22" s="135">
        <f t="shared" si="2"/>
        <v>4</v>
      </c>
      <c r="K22" s="135">
        <f t="shared" si="3"/>
        <v>1359.1299999999999</v>
      </c>
      <c r="L22" s="135">
        <f t="shared" si="3"/>
        <v>1815.75</v>
      </c>
      <c r="M22" s="136">
        <v>3174.88</v>
      </c>
    </row>
    <row r="23" spans="1:13" ht="37.5" customHeight="1" x14ac:dyDescent="0.25">
      <c r="A23" s="137" t="s">
        <v>29</v>
      </c>
      <c r="B23" s="135">
        <v>25</v>
      </c>
      <c r="C23" s="135">
        <v>25</v>
      </c>
      <c r="D23" s="135">
        <f t="shared" si="0"/>
        <v>50</v>
      </c>
      <c r="E23" s="135">
        <v>1.01</v>
      </c>
      <c r="F23" s="135">
        <v>56.81</v>
      </c>
      <c r="G23" s="135">
        <f t="shared" si="1"/>
        <v>57.82</v>
      </c>
      <c r="H23" s="135">
        <v>25277.52</v>
      </c>
      <c r="I23" s="135">
        <v>49771.99</v>
      </c>
      <c r="J23" s="135">
        <f t="shared" si="2"/>
        <v>75049.509999999995</v>
      </c>
      <c r="K23" s="135">
        <f t="shared" si="3"/>
        <v>25303.53</v>
      </c>
      <c r="L23" s="135">
        <f t="shared" si="3"/>
        <v>49853.799999999996</v>
      </c>
      <c r="M23" s="136">
        <v>75157.33</v>
      </c>
    </row>
    <row r="24" spans="1:13" ht="37.5" hidden="1" customHeight="1" x14ac:dyDescent="0.25">
      <c r="A24" s="137" t="s">
        <v>233</v>
      </c>
      <c r="B24" s="135">
        <v>0</v>
      </c>
      <c r="C24" s="135">
        <v>0</v>
      </c>
      <c r="D24" s="135">
        <f t="shared" si="0"/>
        <v>0</v>
      </c>
      <c r="E24" s="135">
        <v>0</v>
      </c>
      <c r="F24" s="135">
        <v>0</v>
      </c>
      <c r="G24" s="135">
        <f t="shared" si="1"/>
        <v>0</v>
      </c>
      <c r="H24" s="135">
        <v>0</v>
      </c>
      <c r="I24" s="135">
        <v>0</v>
      </c>
      <c r="J24" s="135">
        <f t="shared" si="2"/>
        <v>0</v>
      </c>
      <c r="K24" s="135">
        <f t="shared" si="3"/>
        <v>0</v>
      </c>
      <c r="L24" s="135">
        <f t="shared" si="3"/>
        <v>0</v>
      </c>
      <c r="M24" s="136">
        <f t="shared" ref="M24" si="4">SUM(K24:L24)</f>
        <v>0</v>
      </c>
    </row>
    <row r="25" spans="1:13" ht="37.5" customHeight="1" thickBot="1" x14ac:dyDescent="0.3">
      <c r="A25" s="138" t="s">
        <v>2</v>
      </c>
      <c r="B25" s="139">
        <f>SUM(B6:B23)</f>
        <v>26932421.34</v>
      </c>
      <c r="C25" s="139">
        <f t="shared" ref="C25:L25" si="5">SUM(C6:C23)</f>
        <v>22362949.215</v>
      </c>
      <c r="D25" s="139">
        <f t="shared" si="5"/>
        <v>49295370.555</v>
      </c>
      <c r="E25" s="139">
        <f t="shared" si="5"/>
        <v>9121749.6499999985</v>
      </c>
      <c r="F25" s="139">
        <f t="shared" si="5"/>
        <v>31412667.640000001</v>
      </c>
      <c r="G25" s="139">
        <f t="shared" si="5"/>
        <v>40534417.289999999</v>
      </c>
      <c r="H25" s="139">
        <f t="shared" si="5"/>
        <v>132302.66</v>
      </c>
      <c r="I25" s="139">
        <f t="shared" si="5"/>
        <v>349250.33</v>
      </c>
      <c r="J25" s="139">
        <f t="shared" si="5"/>
        <v>481552.99000000011</v>
      </c>
      <c r="K25" s="139">
        <f t="shared" si="5"/>
        <v>36186473.650000006</v>
      </c>
      <c r="L25" s="139">
        <f t="shared" si="5"/>
        <v>54124867.184999987</v>
      </c>
      <c r="M25" s="140">
        <f>SUM(K25:L25)</f>
        <v>90311340.834999993</v>
      </c>
    </row>
    <row r="26" spans="1:13" ht="16.2" thickTop="1" x14ac:dyDescent="0.25">
      <c r="A26" s="141"/>
    </row>
  </sheetData>
  <mergeCells count="12">
    <mergeCell ref="L4:L5"/>
    <mergeCell ref="M4:M5"/>
    <mergeCell ref="A1:M1"/>
    <mergeCell ref="A3:C3"/>
    <mergeCell ref="A4:A5"/>
    <mergeCell ref="B4:C4"/>
    <mergeCell ref="D4:D5"/>
    <mergeCell ref="E4:F4"/>
    <mergeCell ref="G4:G5"/>
    <mergeCell ref="H4:I4"/>
    <mergeCell ref="J4:J5"/>
    <mergeCell ref="K4:K5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54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V37"/>
  <sheetViews>
    <sheetView zoomScale="59" zoomScaleNormal="59" zoomScaleSheetLayoutView="51" workbookViewId="0">
      <selection activeCell="I10" sqref="I10"/>
    </sheetView>
  </sheetViews>
  <sheetFormatPr baseColWidth="10" defaultColWidth="8.88671875" defaultRowHeight="13.8" x14ac:dyDescent="0.3"/>
  <cols>
    <col min="1" max="1" width="2.6640625" style="175" customWidth="1"/>
    <col min="2" max="2" width="50.6640625" style="176" customWidth="1"/>
    <col min="3" max="17" width="14.33203125" style="176" customWidth="1"/>
    <col min="18" max="20" width="14.33203125" style="156" customWidth="1"/>
    <col min="21" max="21" width="14.33203125" style="156" hidden="1" customWidth="1"/>
    <col min="22" max="22" width="14.33203125" style="156" customWidth="1"/>
    <col min="23" max="255" width="8.88671875" style="156" customWidth="1"/>
    <col min="256" max="16384" width="8.88671875" style="156"/>
  </cols>
  <sheetData>
    <row r="1" spans="1:22" s="143" customFormat="1" ht="30" customHeight="1" x14ac:dyDescent="0.25">
      <c r="A1" s="289" t="s">
        <v>244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1"/>
      <c r="P1" s="291"/>
      <c r="Q1" s="291"/>
      <c r="R1" s="291"/>
      <c r="S1" s="291"/>
      <c r="T1" s="291"/>
      <c r="U1" s="291"/>
      <c r="V1" s="291"/>
    </row>
    <row r="2" spans="1:22" s="94" customFormat="1" ht="29.25" customHeight="1" x14ac:dyDescent="0.35">
      <c r="A2" s="144" t="s">
        <v>221</v>
      </c>
      <c r="B2" s="145"/>
      <c r="C2" s="146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3" spans="1:22" s="94" customFormat="1" ht="5.4" customHeight="1" thickBot="1" x14ac:dyDescent="0.4">
      <c r="A3" s="148"/>
      <c r="B3" s="149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</row>
    <row r="4" spans="1:22" ht="55.5" customHeight="1" thickTop="1" x14ac:dyDescent="0.3">
      <c r="A4" s="292" t="s">
        <v>171</v>
      </c>
      <c r="B4" s="293"/>
      <c r="C4" s="151" t="s">
        <v>12</v>
      </c>
      <c r="D4" s="151" t="s">
        <v>13</v>
      </c>
      <c r="E4" s="151" t="s">
        <v>14</v>
      </c>
      <c r="F4" s="151" t="s">
        <v>15</v>
      </c>
      <c r="G4" s="151" t="s">
        <v>16</v>
      </c>
      <c r="H4" s="151" t="s">
        <v>17</v>
      </c>
      <c r="I4" s="151" t="s">
        <v>18</v>
      </c>
      <c r="J4" s="151" t="s">
        <v>19</v>
      </c>
      <c r="K4" s="151" t="s">
        <v>20</v>
      </c>
      <c r="L4" s="151" t="s">
        <v>21</v>
      </c>
      <c r="M4" s="151" t="s">
        <v>22</v>
      </c>
      <c r="N4" s="151" t="s">
        <v>23</v>
      </c>
      <c r="O4" s="151" t="s">
        <v>24</v>
      </c>
      <c r="P4" s="151" t="s">
        <v>25</v>
      </c>
      <c r="Q4" s="151" t="s">
        <v>26</v>
      </c>
      <c r="R4" s="152" t="s">
        <v>27</v>
      </c>
      <c r="S4" s="153" t="s">
        <v>28</v>
      </c>
      <c r="T4" s="154" t="s">
        <v>29</v>
      </c>
      <c r="U4" s="154" t="s">
        <v>233</v>
      </c>
      <c r="V4" s="155" t="s">
        <v>2</v>
      </c>
    </row>
    <row r="5" spans="1:22" s="44" customFormat="1" ht="36.75" customHeight="1" x14ac:dyDescent="0.3">
      <c r="A5" s="157"/>
      <c r="B5" s="158" t="s">
        <v>172</v>
      </c>
      <c r="C5" s="159">
        <v>6024.74</v>
      </c>
      <c r="D5" s="159">
        <v>8483.35</v>
      </c>
      <c r="E5" s="159">
        <v>236.29</v>
      </c>
      <c r="F5" s="159">
        <v>0</v>
      </c>
      <c r="G5" s="159">
        <v>0</v>
      </c>
      <c r="H5" s="159">
        <v>26.75</v>
      </c>
      <c r="I5" s="159">
        <v>950.32</v>
      </c>
      <c r="J5" s="159">
        <v>83719.12</v>
      </c>
      <c r="K5" s="159">
        <v>6035.66</v>
      </c>
      <c r="L5" s="159">
        <v>7565.44</v>
      </c>
      <c r="M5" s="159">
        <v>0</v>
      </c>
      <c r="N5" s="159">
        <v>1359.35</v>
      </c>
      <c r="O5" s="159">
        <v>19953.98</v>
      </c>
      <c r="P5" s="159">
        <v>50432.93</v>
      </c>
      <c r="Q5" s="159">
        <v>37</v>
      </c>
      <c r="R5" s="159">
        <v>0</v>
      </c>
      <c r="S5" s="159">
        <v>2.67</v>
      </c>
      <c r="T5" s="159">
        <v>0</v>
      </c>
      <c r="U5" s="231">
        <v>0</v>
      </c>
      <c r="V5" s="160">
        <f>SUM(C5:U5)</f>
        <v>184827.6</v>
      </c>
    </row>
    <row r="6" spans="1:22" s="44" customFormat="1" ht="22.5" customHeight="1" x14ac:dyDescent="0.3">
      <c r="A6" s="157"/>
      <c r="B6" s="158" t="s">
        <v>173</v>
      </c>
      <c r="C6" s="161">
        <v>171476.46000000002</v>
      </c>
      <c r="D6" s="161">
        <v>190554.25</v>
      </c>
      <c r="E6" s="161">
        <v>126965.83</v>
      </c>
      <c r="F6" s="161">
        <v>58.36</v>
      </c>
      <c r="G6" s="161">
        <v>31.39</v>
      </c>
      <c r="H6" s="161">
        <v>1888.5</v>
      </c>
      <c r="I6" s="161">
        <v>33108.43</v>
      </c>
      <c r="J6" s="161">
        <v>2526903.5099999998</v>
      </c>
      <c r="K6" s="161">
        <v>149191.88999999998</v>
      </c>
      <c r="L6" s="161">
        <v>104034.6</v>
      </c>
      <c r="M6" s="161">
        <v>64</v>
      </c>
      <c r="N6" s="161">
        <v>38815.93</v>
      </c>
      <c r="O6" s="161">
        <v>709169.17</v>
      </c>
      <c r="P6" s="161">
        <v>19172.169999999998</v>
      </c>
      <c r="Q6" s="161">
        <v>527.66</v>
      </c>
      <c r="R6" s="161">
        <v>0</v>
      </c>
      <c r="S6" s="161">
        <v>122.9</v>
      </c>
      <c r="T6" s="161">
        <v>0</v>
      </c>
      <c r="U6" s="232">
        <f t="shared" ref="U6" si="0">SUM(U7:U14)</f>
        <v>0</v>
      </c>
      <c r="V6" s="162">
        <f>SUM(C6:U6)</f>
        <v>4072085.0500000003</v>
      </c>
    </row>
    <row r="7" spans="1:22" s="44" customFormat="1" ht="36.75" customHeight="1" x14ac:dyDescent="0.3">
      <c r="A7" s="163"/>
      <c r="B7" s="164" t="s">
        <v>174</v>
      </c>
      <c r="C7" s="165">
        <v>35054.46</v>
      </c>
      <c r="D7" s="165">
        <v>37712.44</v>
      </c>
      <c r="E7" s="165">
        <v>23374.240000000002</v>
      </c>
      <c r="F7" s="165">
        <v>0</v>
      </c>
      <c r="G7" s="165">
        <v>5.75</v>
      </c>
      <c r="H7" s="165">
        <v>137.63</v>
      </c>
      <c r="I7" s="165">
        <v>5473.92</v>
      </c>
      <c r="J7" s="165">
        <v>481087.32</v>
      </c>
      <c r="K7" s="165">
        <v>32203.78</v>
      </c>
      <c r="L7" s="165">
        <v>17395.54</v>
      </c>
      <c r="M7" s="165">
        <v>0</v>
      </c>
      <c r="N7" s="165">
        <v>6874.61</v>
      </c>
      <c r="O7" s="165">
        <v>78501.33</v>
      </c>
      <c r="P7" s="165">
        <v>0.83</v>
      </c>
      <c r="Q7" s="165">
        <v>127.05</v>
      </c>
      <c r="R7" s="165">
        <v>0</v>
      </c>
      <c r="S7" s="165">
        <v>12.32</v>
      </c>
      <c r="T7" s="165">
        <v>0</v>
      </c>
      <c r="U7" s="233">
        <v>0</v>
      </c>
      <c r="V7" s="166">
        <f t="shared" ref="V7:V27" si="1">SUM(C7:U7)</f>
        <v>717961.22</v>
      </c>
    </row>
    <row r="8" spans="1:22" s="168" customFormat="1" ht="36.75" customHeight="1" x14ac:dyDescent="0.3">
      <c r="A8" s="167"/>
      <c r="B8" s="164" t="s">
        <v>175</v>
      </c>
      <c r="C8" s="165">
        <v>10268.39</v>
      </c>
      <c r="D8" s="165">
        <v>11871.01</v>
      </c>
      <c r="E8" s="165">
        <v>6194.74</v>
      </c>
      <c r="F8" s="165">
        <v>17.53</v>
      </c>
      <c r="G8" s="165">
        <v>0</v>
      </c>
      <c r="H8" s="165">
        <v>113.01</v>
      </c>
      <c r="I8" s="165">
        <v>2113.84</v>
      </c>
      <c r="J8" s="165">
        <v>189729.97</v>
      </c>
      <c r="K8" s="165">
        <v>9151.93</v>
      </c>
      <c r="L8" s="165">
        <v>5371.68</v>
      </c>
      <c r="M8" s="165">
        <v>0</v>
      </c>
      <c r="N8" s="165">
        <v>2038.93</v>
      </c>
      <c r="O8" s="165">
        <v>93510.96</v>
      </c>
      <c r="P8" s="165">
        <v>0</v>
      </c>
      <c r="Q8" s="165">
        <v>20.67</v>
      </c>
      <c r="R8" s="165">
        <v>0</v>
      </c>
      <c r="S8" s="165">
        <v>3</v>
      </c>
      <c r="T8" s="165">
        <v>0</v>
      </c>
      <c r="U8" s="233">
        <v>0</v>
      </c>
      <c r="V8" s="166">
        <f t="shared" si="1"/>
        <v>330405.65999999997</v>
      </c>
    </row>
    <row r="9" spans="1:22" s="168" customFormat="1" ht="36.75" customHeight="1" x14ac:dyDescent="0.3">
      <c r="A9" s="167"/>
      <c r="B9" s="164" t="s">
        <v>176</v>
      </c>
      <c r="C9" s="165">
        <v>5173.93</v>
      </c>
      <c r="D9" s="165">
        <v>6753.34</v>
      </c>
      <c r="E9" s="165">
        <v>1351.65</v>
      </c>
      <c r="F9" s="165">
        <v>0</v>
      </c>
      <c r="G9" s="165">
        <v>0</v>
      </c>
      <c r="H9" s="165">
        <v>105.34</v>
      </c>
      <c r="I9" s="165">
        <v>1066.58</v>
      </c>
      <c r="J9" s="165">
        <v>77995.240000000005</v>
      </c>
      <c r="K9" s="165">
        <v>4734.08</v>
      </c>
      <c r="L9" s="165">
        <v>5010.5</v>
      </c>
      <c r="M9" s="165">
        <v>0</v>
      </c>
      <c r="N9" s="165">
        <v>1018.26</v>
      </c>
      <c r="O9" s="165">
        <v>37261.42</v>
      </c>
      <c r="P9" s="165">
        <v>2130.12</v>
      </c>
      <c r="Q9" s="165">
        <v>5.5</v>
      </c>
      <c r="R9" s="165">
        <v>0</v>
      </c>
      <c r="S9" s="165">
        <v>4</v>
      </c>
      <c r="T9" s="165">
        <v>0</v>
      </c>
      <c r="U9" s="233">
        <v>0</v>
      </c>
      <c r="V9" s="166">
        <f t="shared" si="1"/>
        <v>142609.96</v>
      </c>
    </row>
    <row r="10" spans="1:22" ht="36.75" customHeight="1" x14ac:dyDescent="0.3">
      <c r="A10" s="163"/>
      <c r="B10" s="164" t="s">
        <v>177</v>
      </c>
      <c r="C10" s="165">
        <v>3949</v>
      </c>
      <c r="D10" s="165">
        <v>4183.62</v>
      </c>
      <c r="E10" s="165">
        <v>3723.57</v>
      </c>
      <c r="F10" s="165">
        <v>0</v>
      </c>
      <c r="G10" s="165">
        <v>0</v>
      </c>
      <c r="H10" s="165">
        <v>43.63</v>
      </c>
      <c r="I10" s="165">
        <v>716.34</v>
      </c>
      <c r="J10" s="165">
        <v>52566.41</v>
      </c>
      <c r="K10" s="165">
        <v>2004.03</v>
      </c>
      <c r="L10" s="165">
        <v>2573.19</v>
      </c>
      <c r="M10" s="165">
        <v>0</v>
      </c>
      <c r="N10" s="165">
        <v>559.44000000000005</v>
      </c>
      <c r="O10" s="165">
        <v>10153.57</v>
      </c>
      <c r="P10" s="165">
        <v>0</v>
      </c>
      <c r="Q10" s="165">
        <v>6</v>
      </c>
      <c r="R10" s="165">
        <v>0</v>
      </c>
      <c r="S10" s="165">
        <v>0</v>
      </c>
      <c r="T10" s="165">
        <v>0</v>
      </c>
      <c r="U10" s="233">
        <v>0</v>
      </c>
      <c r="V10" s="166">
        <f t="shared" si="1"/>
        <v>80478.800000000017</v>
      </c>
    </row>
    <row r="11" spans="1:22" s="168" customFormat="1" ht="36.75" customHeight="1" x14ac:dyDescent="0.3">
      <c r="A11" s="167"/>
      <c r="B11" s="164" t="s">
        <v>178</v>
      </c>
      <c r="C11" s="165">
        <v>7087.37</v>
      </c>
      <c r="D11" s="165">
        <v>8216.4699999999993</v>
      </c>
      <c r="E11" s="165">
        <v>5771.81</v>
      </c>
      <c r="F11" s="165">
        <v>9.5</v>
      </c>
      <c r="G11" s="165">
        <v>0</v>
      </c>
      <c r="H11" s="165">
        <v>86.67</v>
      </c>
      <c r="I11" s="165">
        <v>1088.3800000000001</v>
      </c>
      <c r="J11" s="165">
        <v>98717.98</v>
      </c>
      <c r="K11" s="165">
        <v>2998.59</v>
      </c>
      <c r="L11" s="165">
        <v>4419.03</v>
      </c>
      <c r="M11" s="165">
        <v>0</v>
      </c>
      <c r="N11" s="165">
        <v>1478.92</v>
      </c>
      <c r="O11" s="165">
        <v>51023.33</v>
      </c>
      <c r="P11" s="165">
        <v>6671.94</v>
      </c>
      <c r="Q11" s="165">
        <v>0</v>
      </c>
      <c r="R11" s="165">
        <v>0</v>
      </c>
      <c r="S11" s="165">
        <v>9</v>
      </c>
      <c r="T11" s="165">
        <v>0</v>
      </c>
      <c r="U11" s="233">
        <v>0</v>
      </c>
      <c r="V11" s="166">
        <f t="shared" si="1"/>
        <v>187578.99</v>
      </c>
    </row>
    <row r="12" spans="1:22" ht="36.75" customHeight="1" x14ac:dyDescent="0.3">
      <c r="A12" s="163"/>
      <c r="B12" s="164" t="s">
        <v>179</v>
      </c>
      <c r="C12" s="165">
        <v>22910.61</v>
      </c>
      <c r="D12" s="165">
        <v>24156.73</v>
      </c>
      <c r="E12" s="165">
        <v>26095.78</v>
      </c>
      <c r="F12" s="165">
        <v>17.329999999999998</v>
      </c>
      <c r="G12" s="165">
        <v>11.43</v>
      </c>
      <c r="H12" s="165">
        <v>597.79999999999995</v>
      </c>
      <c r="I12" s="165">
        <v>6184.96</v>
      </c>
      <c r="J12" s="165">
        <v>464832.98</v>
      </c>
      <c r="K12" s="165">
        <v>44177.14</v>
      </c>
      <c r="L12" s="165">
        <v>12851.99</v>
      </c>
      <c r="M12" s="165">
        <v>0</v>
      </c>
      <c r="N12" s="165">
        <v>3595.84</v>
      </c>
      <c r="O12" s="165">
        <v>42865.52</v>
      </c>
      <c r="P12" s="165">
        <v>266.5</v>
      </c>
      <c r="Q12" s="165">
        <v>119.57</v>
      </c>
      <c r="R12" s="165">
        <v>0</v>
      </c>
      <c r="S12" s="165">
        <v>14.57</v>
      </c>
      <c r="T12" s="165">
        <v>0</v>
      </c>
      <c r="U12" s="233">
        <v>0</v>
      </c>
      <c r="V12" s="166">
        <f t="shared" si="1"/>
        <v>648698.74999999988</v>
      </c>
    </row>
    <row r="13" spans="1:22" s="168" customFormat="1" ht="36.75" customHeight="1" x14ac:dyDescent="0.3">
      <c r="A13" s="167"/>
      <c r="B13" s="164" t="s">
        <v>180</v>
      </c>
      <c r="C13" s="165">
        <v>87028.7</v>
      </c>
      <c r="D13" s="165">
        <v>97658.14</v>
      </c>
      <c r="E13" s="165">
        <v>59068.78</v>
      </c>
      <c r="F13" s="165">
        <v>14</v>
      </c>
      <c r="G13" s="165">
        <v>14.21</v>
      </c>
      <c r="H13" s="165">
        <v>453.25</v>
      </c>
      <c r="I13" s="165">
        <v>16009.28</v>
      </c>
      <c r="J13" s="165">
        <v>1112383.1599999999</v>
      </c>
      <c r="K13" s="165">
        <v>49836.19</v>
      </c>
      <c r="L13" s="165">
        <v>55441.8</v>
      </c>
      <c r="M13" s="165">
        <v>64</v>
      </c>
      <c r="N13" s="165">
        <v>23249.93</v>
      </c>
      <c r="O13" s="165">
        <v>395751.04</v>
      </c>
      <c r="P13" s="165">
        <v>10102.780000000001</v>
      </c>
      <c r="Q13" s="165">
        <v>247.87</v>
      </c>
      <c r="R13" s="165">
        <v>0</v>
      </c>
      <c r="S13" s="165">
        <v>76.010000000000005</v>
      </c>
      <c r="T13" s="165">
        <v>0</v>
      </c>
      <c r="U13" s="233">
        <v>0</v>
      </c>
      <c r="V13" s="166">
        <f t="shared" si="1"/>
        <v>1907399.1400000001</v>
      </c>
    </row>
    <row r="14" spans="1:22" ht="36.75" customHeight="1" x14ac:dyDescent="0.3">
      <c r="A14" s="163"/>
      <c r="B14" s="164" t="s">
        <v>181</v>
      </c>
      <c r="C14" s="165">
        <v>4</v>
      </c>
      <c r="D14" s="165">
        <v>2.5</v>
      </c>
      <c r="E14" s="165">
        <v>1385.26</v>
      </c>
      <c r="F14" s="165">
        <v>0</v>
      </c>
      <c r="G14" s="165">
        <v>0</v>
      </c>
      <c r="H14" s="165">
        <v>351.17</v>
      </c>
      <c r="I14" s="165">
        <v>455.13</v>
      </c>
      <c r="J14" s="165">
        <v>49590.45</v>
      </c>
      <c r="K14" s="165">
        <v>4086.15</v>
      </c>
      <c r="L14" s="165">
        <v>970.87</v>
      </c>
      <c r="M14" s="165">
        <v>0</v>
      </c>
      <c r="N14" s="165">
        <v>0</v>
      </c>
      <c r="O14" s="165">
        <v>102</v>
      </c>
      <c r="P14" s="165">
        <v>0</v>
      </c>
      <c r="Q14" s="165">
        <v>1</v>
      </c>
      <c r="R14" s="165">
        <v>0</v>
      </c>
      <c r="S14" s="165">
        <v>4</v>
      </c>
      <c r="T14" s="165">
        <v>0</v>
      </c>
      <c r="U14" s="233">
        <v>0</v>
      </c>
      <c r="V14" s="166">
        <f t="shared" si="1"/>
        <v>56952.53</v>
      </c>
    </row>
    <row r="15" spans="1:22" s="44" customFormat="1" ht="36.75" customHeight="1" x14ac:dyDescent="0.3">
      <c r="A15" s="157"/>
      <c r="B15" s="158" t="s">
        <v>182</v>
      </c>
      <c r="C15" s="161">
        <v>48528.83</v>
      </c>
      <c r="D15" s="161">
        <v>62558.080000000002</v>
      </c>
      <c r="E15" s="161">
        <v>6666.83</v>
      </c>
      <c r="F15" s="161">
        <v>87</v>
      </c>
      <c r="G15" s="161">
        <v>0</v>
      </c>
      <c r="H15" s="161">
        <v>246</v>
      </c>
      <c r="I15" s="161">
        <v>5592.01</v>
      </c>
      <c r="J15" s="161">
        <v>798231.18</v>
      </c>
      <c r="K15" s="161">
        <v>19589.25</v>
      </c>
      <c r="L15" s="161">
        <v>67596.77</v>
      </c>
      <c r="M15" s="161">
        <v>0</v>
      </c>
      <c r="N15" s="161">
        <v>13410.77</v>
      </c>
      <c r="O15" s="161">
        <v>193715.5</v>
      </c>
      <c r="P15" s="161">
        <v>505253.78499999997</v>
      </c>
      <c r="Q15" s="161">
        <v>86.83</v>
      </c>
      <c r="R15" s="161">
        <v>0</v>
      </c>
      <c r="S15" s="161">
        <v>23.92</v>
      </c>
      <c r="T15" s="161">
        <v>0</v>
      </c>
      <c r="U15" s="232">
        <v>0</v>
      </c>
      <c r="V15" s="162">
        <f t="shared" si="1"/>
        <v>1721586.7550000001</v>
      </c>
    </row>
    <row r="16" spans="1:22" s="44" customFormat="1" ht="22.5" customHeight="1" x14ac:dyDescent="0.3">
      <c r="A16" s="157"/>
      <c r="B16" s="158" t="s">
        <v>183</v>
      </c>
      <c r="C16" s="161">
        <v>80928.67</v>
      </c>
      <c r="D16" s="161">
        <v>88009.03</v>
      </c>
      <c r="E16" s="161">
        <v>66054.05</v>
      </c>
      <c r="F16" s="161">
        <v>7</v>
      </c>
      <c r="G16" s="161">
        <v>29.19</v>
      </c>
      <c r="H16" s="161">
        <v>796.14</v>
      </c>
      <c r="I16" s="161">
        <v>19281.97</v>
      </c>
      <c r="J16" s="161">
        <v>2542941.13</v>
      </c>
      <c r="K16" s="161">
        <v>165771.47</v>
      </c>
      <c r="L16" s="161">
        <v>98795.63</v>
      </c>
      <c r="M16" s="161">
        <v>69.17</v>
      </c>
      <c r="N16" s="161">
        <v>43120.380000000005</v>
      </c>
      <c r="O16" s="161">
        <v>138488.54999999999</v>
      </c>
      <c r="P16" s="161">
        <v>6169.3899999999994</v>
      </c>
      <c r="Q16" s="161">
        <v>408.46999999999997</v>
      </c>
      <c r="R16" s="161">
        <v>0</v>
      </c>
      <c r="S16" s="161">
        <v>62.74</v>
      </c>
      <c r="T16" s="161">
        <v>0</v>
      </c>
      <c r="U16" s="232">
        <f t="shared" ref="U16" si="2">SUM(U17:U18)</f>
        <v>0</v>
      </c>
      <c r="V16" s="162">
        <f t="shared" si="1"/>
        <v>3250932.98</v>
      </c>
    </row>
    <row r="17" spans="1:22" s="170" customFormat="1" ht="36.75" customHeight="1" x14ac:dyDescent="0.3">
      <c r="A17" s="169"/>
      <c r="B17" s="164" t="s">
        <v>184</v>
      </c>
      <c r="C17" s="165">
        <v>20005.03</v>
      </c>
      <c r="D17" s="165">
        <v>20527.080000000002</v>
      </c>
      <c r="E17" s="165">
        <v>16521.89</v>
      </c>
      <c r="F17" s="165">
        <v>2</v>
      </c>
      <c r="G17" s="165">
        <v>0</v>
      </c>
      <c r="H17" s="165">
        <v>251.75</v>
      </c>
      <c r="I17" s="165">
        <v>9473.3700000000008</v>
      </c>
      <c r="J17" s="165">
        <v>1557608.87</v>
      </c>
      <c r="K17" s="165">
        <v>115032.68</v>
      </c>
      <c r="L17" s="165">
        <v>39700.949999999997</v>
      </c>
      <c r="M17" s="165">
        <v>64.17</v>
      </c>
      <c r="N17" s="165">
        <v>28681.59</v>
      </c>
      <c r="O17" s="165">
        <v>16675.419999999998</v>
      </c>
      <c r="P17" s="165">
        <v>154.74</v>
      </c>
      <c r="Q17" s="165">
        <v>323.02999999999997</v>
      </c>
      <c r="R17" s="165">
        <v>0</v>
      </c>
      <c r="S17" s="165">
        <v>28.46</v>
      </c>
      <c r="T17" s="165">
        <v>0</v>
      </c>
      <c r="U17" s="233">
        <v>0</v>
      </c>
      <c r="V17" s="166">
        <f t="shared" si="1"/>
        <v>1825051.03</v>
      </c>
    </row>
    <row r="18" spans="1:22" s="170" customFormat="1" ht="36.75" customHeight="1" x14ac:dyDescent="0.3">
      <c r="A18" s="169"/>
      <c r="B18" s="164" t="s">
        <v>185</v>
      </c>
      <c r="C18" s="165">
        <v>60923.64</v>
      </c>
      <c r="D18" s="165">
        <v>67481.95</v>
      </c>
      <c r="E18" s="165">
        <v>49532.160000000003</v>
      </c>
      <c r="F18" s="165">
        <v>5</v>
      </c>
      <c r="G18" s="165">
        <v>29.19</v>
      </c>
      <c r="H18" s="165">
        <v>544.39</v>
      </c>
      <c r="I18" s="165">
        <v>9808.6</v>
      </c>
      <c r="J18" s="165">
        <v>985332.26</v>
      </c>
      <c r="K18" s="165">
        <v>50738.79</v>
      </c>
      <c r="L18" s="165">
        <v>59094.68</v>
      </c>
      <c r="M18" s="165">
        <v>5</v>
      </c>
      <c r="N18" s="165">
        <v>14438.79</v>
      </c>
      <c r="O18" s="165">
        <v>121813.13</v>
      </c>
      <c r="P18" s="165">
        <v>6014.65</v>
      </c>
      <c r="Q18" s="165">
        <v>85.44</v>
      </c>
      <c r="R18" s="165">
        <v>0</v>
      </c>
      <c r="S18" s="165">
        <v>34.28</v>
      </c>
      <c r="T18" s="165">
        <v>0</v>
      </c>
      <c r="U18" s="233">
        <v>0</v>
      </c>
      <c r="V18" s="166">
        <f t="shared" si="1"/>
        <v>1425881.95</v>
      </c>
    </row>
    <row r="19" spans="1:22" s="44" customFormat="1" ht="36.75" customHeight="1" x14ac:dyDescent="0.3">
      <c r="A19" s="157"/>
      <c r="B19" s="158" t="s">
        <v>186</v>
      </c>
      <c r="C19" s="161">
        <v>115034.04</v>
      </c>
      <c r="D19" s="161">
        <v>123986.14</v>
      </c>
      <c r="E19" s="161">
        <v>14819.82</v>
      </c>
      <c r="F19" s="161">
        <v>160.27000000000001</v>
      </c>
      <c r="G19" s="161">
        <v>3.21</v>
      </c>
      <c r="H19" s="161">
        <v>579.92999999999995</v>
      </c>
      <c r="I19" s="161">
        <v>35921.160000000003</v>
      </c>
      <c r="J19" s="161">
        <v>2513927.09</v>
      </c>
      <c r="K19" s="161">
        <v>192627.87</v>
      </c>
      <c r="L19" s="161">
        <v>55938.39</v>
      </c>
      <c r="M19" s="161">
        <v>12.5</v>
      </c>
      <c r="N19" s="161">
        <v>66628</v>
      </c>
      <c r="O19" s="161">
        <v>182670.04</v>
      </c>
      <c r="P19" s="161">
        <v>15678.15</v>
      </c>
      <c r="Q19" s="161">
        <v>592.63</v>
      </c>
      <c r="R19" s="161">
        <v>0</v>
      </c>
      <c r="S19" s="161">
        <v>64.010000000000005</v>
      </c>
      <c r="T19" s="161">
        <v>1</v>
      </c>
      <c r="U19" s="232">
        <v>0</v>
      </c>
      <c r="V19" s="162">
        <f t="shared" si="1"/>
        <v>3318644.2499999995</v>
      </c>
    </row>
    <row r="20" spans="1:22" s="44" customFormat="1" ht="36.75" customHeight="1" x14ac:dyDescent="0.3">
      <c r="A20" s="157"/>
      <c r="B20" s="158" t="s">
        <v>187</v>
      </c>
      <c r="C20" s="161">
        <v>152.66999999999999</v>
      </c>
      <c r="D20" s="161">
        <v>172.01</v>
      </c>
      <c r="E20" s="161">
        <v>486.09</v>
      </c>
      <c r="F20" s="161">
        <v>0</v>
      </c>
      <c r="G20" s="161">
        <v>5</v>
      </c>
      <c r="H20" s="161">
        <v>1101.46</v>
      </c>
      <c r="I20" s="161">
        <v>2144.23</v>
      </c>
      <c r="J20" s="161">
        <v>347541.04</v>
      </c>
      <c r="K20" s="161">
        <v>33400.82</v>
      </c>
      <c r="L20" s="161">
        <v>2199.56</v>
      </c>
      <c r="M20" s="161">
        <v>0</v>
      </c>
      <c r="N20" s="161">
        <v>1335.25</v>
      </c>
      <c r="O20" s="161">
        <v>131.33000000000001</v>
      </c>
      <c r="P20" s="161">
        <v>0</v>
      </c>
      <c r="Q20" s="161">
        <v>80.75</v>
      </c>
      <c r="R20" s="161">
        <v>0</v>
      </c>
      <c r="S20" s="161">
        <v>23.25</v>
      </c>
      <c r="T20" s="161">
        <v>0</v>
      </c>
      <c r="U20" s="232">
        <v>0</v>
      </c>
      <c r="V20" s="162">
        <f t="shared" si="1"/>
        <v>388773.46</v>
      </c>
    </row>
    <row r="21" spans="1:22" s="44" customFormat="1" ht="22.5" customHeight="1" x14ac:dyDescent="0.3">
      <c r="A21" s="157"/>
      <c r="B21" s="158" t="s">
        <v>188</v>
      </c>
      <c r="C21" s="161">
        <v>27839.23</v>
      </c>
      <c r="D21" s="161">
        <v>36777.93</v>
      </c>
      <c r="E21" s="161">
        <v>2197.98</v>
      </c>
      <c r="F21" s="161">
        <v>5.83</v>
      </c>
      <c r="G21" s="161">
        <v>0</v>
      </c>
      <c r="H21" s="161">
        <v>109.61</v>
      </c>
      <c r="I21" s="161">
        <v>2910.4700000000003</v>
      </c>
      <c r="J21" s="161">
        <v>529583.19000000006</v>
      </c>
      <c r="K21" s="161">
        <v>40421.15</v>
      </c>
      <c r="L21" s="161">
        <v>15898.07</v>
      </c>
      <c r="M21" s="161">
        <v>0</v>
      </c>
      <c r="N21" s="161">
        <v>17140.03</v>
      </c>
      <c r="O21" s="161">
        <v>103335.51</v>
      </c>
      <c r="P21" s="161">
        <v>181.77</v>
      </c>
      <c r="Q21" s="161">
        <v>306.83999999999997</v>
      </c>
      <c r="R21" s="161">
        <v>0</v>
      </c>
      <c r="S21" s="161">
        <v>4.16</v>
      </c>
      <c r="T21" s="161">
        <v>0</v>
      </c>
      <c r="U21" s="232">
        <f t="shared" ref="U21" si="3">SUM(U22:U23)</f>
        <v>0</v>
      </c>
      <c r="V21" s="162">
        <f t="shared" si="1"/>
        <v>776711.77000000014</v>
      </c>
    </row>
    <row r="22" spans="1:22" s="170" customFormat="1" ht="36.75" customHeight="1" x14ac:dyDescent="0.3">
      <c r="A22" s="169"/>
      <c r="B22" s="164" t="s">
        <v>189</v>
      </c>
      <c r="C22" s="165">
        <v>25812.87</v>
      </c>
      <c r="D22" s="165">
        <v>34263.760000000002</v>
      </c>
      <c r="E22" s="165">
        <v>1869.83</v>
      </c>
      <c r="F22" s="165">
        <v>5.83</v>
      </c>
      <c r="G22" s="165">
        <v>0</v>
      </c>
      <c r="H22" s="165">
        <v>108.61</v>
      </c>
      <c r="I22" s="165">
        <v>2467.69</v>
      </c>
      <c r="J22" s="165">
        <v>491054.53</v>
      </c>
      <c r="K22" s="165">
        <v>35413.870000000003</v>
      </c>
      <c r="L22" s="165">
        <v>14726.99</v>
      </c>
      <c r="M22" s="165">
        <v>0</v>
      </c>
      <c r="N22" s="165">
        <v>16769.349999999999</v>
      </c>
      <c r="O22" s="165">
        <v>87561.62</v>
      </c>
      <c r="P22" s="165">
        <v>180.77</v>
      </c>
      <c r="Q22" s="165">
        <v>293.33999999999997</v>
      </c>
      <c r="R22" s="165">
        <v>0</v>
      </c>
      <c r="S22" s="165">
        <v>4.16</v>
      </c>
      <c r="T22" s="165">
        <v>0</v>
      </c>
      <c r="U22" s="233">
        <v>0</v>
      </c>
      <c r="V22" s="166">
        <f t="shared" si="1"/>
        <v>710533.22</v>
      </c>
    </row>
    <row r="23" spans="1:22" s="170" customFormat="1" ht="36.75" customHeight="1" x14ac:dyDescent="0.3">
      <c r="A23" s="169"/>
      <c r="B23" s="164" t="s">
        <v>190</v>
      </c>
      <c r="C23" s="165">
        <v>2026.36</v>
      </c>
      <c r="D23" s="165">
        <v>2514.17</v>
      </c>
      <c r="E23" s="165">
        <v>328.15</v>
      </c>
      <c r="F23" s="165">
        <v>0</v>
      </c>
      <c r="G23" s="165">
        <v>0</v>
      </c>
      <c r="H23" s="165">
        <v>1</v>
      </c>
      <c r="I23" s="165">
        <v>442.78</v>
      </c>
      <c r="J23" s="165">
        <v>38528.660000000003</v>
      </c>
      <c r="K23" s="165">
        <v>5007.28</v>
      </c>
      <c r="L23" s="165">
        <v>1171.08</v>
      </c>
      <c r="M23" s="165">
        <v>0</v>
      </c>
      <c r="N23" s="165">
        <v>370.68</v>
      </c>
      <c r="O23" s="165">
        <v>15773.89</v>
      </c>
      <c r="P23" s="165">
        <v>1</v>
      </c>
      <c r="Q23" s="165">
        <v>13.5</v>
      </c>
      <c r="R23" s="165">
        <v>0</v>
      </c>
      <c r="S23" s="165">
        <v>0</v>
      </c>
      <c r="T23" s="165">
        <v>0</v>
      </c>
      <c r="U23" s="233">
        <v>0</v>
      </c>
      <c r="V23" s="166">
        <f t="shared" si="1"/>
        <v>66178.55</v>
      </c>
    </row>
    <row r="24" spans="1:22" s="44" customFormat="1" ht="36.75" customHeight="1" x14ac:dyDescent="0.3">
      <c r="A24" s="157"/>
      <c r="B24" s="158" t="s">
        <v>191</v>
      </c>
      <c r="C24" s="161">
        <v>81152.81</v>
      </c>
      <c r="D24" s="161">
        <v>88606.52</v>
      </c>
      <c r="E24" s="161">
        <v>38061.089999999997</v>
      </c>
      <c r="F24" s="161">
        <v>8.6300000000000008</v>
      </c>
      <c r="G24" s="161">
        <v>22.26</v>
      </c>
      <c r="H24" s="161">
        <v>2891.95</v>
      </c>
      <c r="I24" s="161">
        <v>32748.2</v>
      </c>
      <c r="J24" s="161">
        <v>4134147.76</v>
      </c>
      <c r="K24" s="161">
        <v>656565.14</v>
      </c>
      <c r="L24" s="161">
        <v>68163.33</v>
      </c>
      <c r="M24" s="161">
        <v>102.5</v>
      </c>
      <c r="N24" s="161">
        <v>40166.29</v>
      </c>
      <c r="O24" s="161">
        <v>158443.39000000001</v>
      </c>
      <c r="P24" s="161">
        <v>10703.16</v>
      </c>
      <c r="Q24" s="161">
        <v>583.82000000000005</v>
      </c>
      <c r="R24" s="161">
        <v>22</v>
      </c>
      <c r="S24" s="161">
        <v>237.56</v>
      </c>
      <c r="T24" s="161">
        <v>0</v>
      </c>
      <c r="U24" s="232">
        <v>0</v>
      </c>
      <c r="V24" s="162">
        <f t="shared" si="1"/>
        <v>5312626.4099999992</v>
      </c>
    </row>
    <row r="25" spans="1:22" s="44" customFormat="1" ht="36.75" customHeight="1" x14ac:dyDescent="0.3">
      <c r="A25" s="157"/>
      <c r="B25" s="158" t="s">
        <v>192</v>
      </c>
      <c r="C25" s="161">
        <v>8087.19</v>
      </c>
      <c r="D25" s="161">
        <v>9492.93</v>
      </c>
      <c r="E25" s="161">
        <v>5829.54</v>
      </c>
      <c r="F25" s="161">
        <v>12</v>
      </c>
      <c r="G25" s="161">
        <v>35</v>
      </c>
      <c r="H25" s="161">
        <v>1143.79</v>
      </c>
      <c r="I25" s="161">
        <v>16638.71</v>
      </c>
      <c r="J25" s="161">
        <v>1267394.28</v>
      </c>
      <c r="K25" s="161">
        <v>195288.73</v>
      </c>
      <c r="L25" s="161">
        <v>22281.25</v>
      </c>
      <c r="M25" s="161">
        <v>63</v>
      </c>
      <c r="N25" s="161">
        <v>12235.16</v>
      </c>
      <c r="O25" s="161">
        <v>48289.95</v>
      </c>
      <c r="P25" s="161">
        <v>668.91</v>
      </c>
      <c r="Q25" s="161">
        <v>838.24</v>
      </c>
      <c r="R25" s="161">
        <v>0</v>
      </c>
      <c r="S25" s="161">
        <v>124.3</v>
      </c>
      <c r="T25" s="161">
        <v>0</v>
      </c>
      <c r="U25" s="232">
        <v>0</v>
      </c>
      <c r="V25" s="162">
        <f t="shared" si="1"/>
        <v>1588422.9799999997</v>
      </c>
    </row>
    <row r="26" spans="1:22" s="44" customFormat="1" ht="22.5" customHeight="1" x14ac:dyDescent="0.3">
      <c r="A26" s="157"/>
      <c r="B26" s="158" t="s">
        <v>193</v>
      </c>
      <c r="C26" s="161">
        <v>69016.59</v>
      </c>
      <c r="D26" s="161">
        <v>56524.84</v>
      </c>
      <c r="E26" s="161">
        <v>292808.03999999998</v>
      </c>
      <c r="F26" s="161">
        <v>187.75</v>
      </c>
      <c r="G26" s="161">
        <v>31.12</v>
      </c>
      <c r="H26" s="161">
        <v>7347.38</v>
      </c>
      <c r="I26" s="161">
        <v>14282.58</v>
      </c>
      <c r="J26" s="161">
        <v>2213876.3199999998</v>
      </c>
      <c r="K26" s="161">
        <v>344194.3</v>
      </c>
      <c r="L26" s="161">
        <v>9451.8700000000008</v>
      </c>
      <c r="M26" s="161">
        <v>67.760000000000005</v>
      </c>
      <c r="N26" s="161">
        <v>8663.52</v>
      </c>
      <c r="O26" s="161">
        <v>437.85</v>
      </c>
      <c r="P26" s="161">
        <v>1567.03</v>
      </c>
      <c r="Q26" s="161">
        <v>174.89</v>
      </c>
      <c r="R26" s="161">
        <v>8428.7000000000007</v>
      </c>
      <c r="S26" s="161">
        <v>56.61</v>
      </c>
      <c r="T26" s="161">
        <v>19069.11</v>
      </c>
      <c r="U26" s="232">
        <v>0</v>
      </c>
      <c r="V26" s="162">
        <f t="shared" si="1"/>
        <v>3046186.2599999993</v>
      </c>
    </row>
    <row r="27" spans="1:22" s="26" customFormat="1" ht="24.9" customHeight="1" thickBot="1" x14ac:dyDescent="0.3">
      <c r="A27" s="171" t="s">
        <v>2</v>
      </c>
      <c r="B27" s="172"/>
      <c r="C27" s="173">
        <f>SUM(C5,C6,C15,C16,C19,C20,C21,C24,C25,C26)</f>
        <v>608241.22999999986</v>
      </c>
      <c r="D27" s="173">
        <f t="shared" ref="D27:U27" si="4">SUM(D5,D6,D15,D16,D19,D20,D21,D24,D25,D26)</f>
        <v>665165.07999999996</v>
      </c>
      <c r="E27" s="173">
        <f t="shared" si="4"/>
        <v>554125.56000000006</v>
      </c>
      <c r="F27" s="173">
        <f t="shared" si="4"/>
        <v>526.83999999999992</v>
      </c>
      <c r="G27" s="173">
        <f t="shared" si="4"/>
        <v>157.16999999999999</v>
      </c>
      <c r="H27" s="173">
        <f t="shared" si="4"/>
        <v>16131.509999999998</v>
      </c>
      <c r="I27" s="173">
        <f t="shared" si="4"/>
        <v>163578.07999999999</v>
      </c>
      <c r="J27" s="173">
        <f t="shared" si="4"/>
        <v>16958264.619999997</v>
      </c>
      <c r="K27" s="173">
        <f t="shared" si="4"/>
        <v>1803086.28</v>
      </c>
      <c r="L27" s="173">
        <f t="shared" si="4"/>
        <v>451924.91000000003</v>
      </c>
      <c r="M27" s="173">
        <f t="shared" si="4"/>
        <v>378.93</v>
      </c>
      <c r="N27" s="173">
        <f t="shared" si="4"/>
        <v>242874.68</v>
      </c>
      <c r="O27" s="173">
        <f t="shared" si="4"/>
        <v>1554635.2700000003</v>
      </c>
      <c r="P27" s="173">
        <f t="shared" si="4"/>
        <v>609827.29500000016</v>
      </c>
      <c r="Q27" s="173">
        <f t="shared" si="4"/>
        <v>3637.1299999999997</v>
      </c>
      <c r="R27" s="173">
        <f t="shared" si="4"/>
        <v>8450.7000000000007</v>
      </c>
      <c r="S27" s="173">
        <f t="shared" si="4"/>
        <v>722.12</v>
      </c>
      <c r="T27" s="173">
        <f t="shared" si="4"/>
        <v>19070.11</v>
      </c>
      <c r="U27" s="173">
        <f t="shared" si="4"/>
        <v>0</v>
      </c>
      <c r="V27" s="174">
        <f t="shared" si="1"/>
        <v>23660797.514999997</v>
      </c>
    </row>
    <row r="28" spans="1:22" ht="14.4" thickTop="1" x14ac:dyDescent="0.3">
      <c r="O28" s="156"/>
      <c r="P28" s="156"/>
      <c r="Q28" s="156"/>
    </row>
    <row r="29" spans="1:22" ht="24" x14ac:dyDescent="0.35">
      <c r="A29" s="177"/>
      <c r="B29"/>
      <c r="O29" s="156"/>
      <c r="P29" s="156"/>
      <c r="Q29" s="156"/>
    </row>
    <row r="30" spans="1:22" ht="22.2" customHeight="1" x14ac:dyDescent="0.45">
      <c r="E30" s="238"/>
    </row>
    <row r="32" spans="1:22" x14ac:dyDescent="0.3">
      <c r="O32" s="156"/>
      <c r="P32" s="156"/>
      <c r="Q32" s="156"/>
    </row>
    <row r="33" spans="15:17" x14ac:dyDescent="0.3">
      <c r="O33" s="156"/>
      <c r="P33" s="156"/>
      <c r="Q33" s="156"/>
    </row>
    <row r="34" spans="15:17" x14ac:dyDescent="0.3">
      <c r="O34" s="156"/>
      <c r="P34" s="156"/>
      <c r="Q34" s="156"/>
    </row>
    <row r="35" spans="15:17" x14ac:dyDescent="0.3">
      <c r="O35" s="156"/>
      <c r="P35" s="156"/>
      <c r="Q35" s="156"/>
    </row>
    <row r="36" spans="15:17" x14ac:dyDescent="0.3">
      <c r="O36" s="156"/>
      <c r="P36" s="156"/>
      <c r="Q36" s="156"/>
    </row>
    <row r="37" spans="15:17" x14ac:dyDescent="0.3">
      <c r="O37" s="156"/>
      <c r="P37" s="156"/>
      <c r="Q37" s="156"/>
    </row>
  </sheetData>
  <mergeCells count="2">
    <mergeCell ref="A1:V1"/>
    <mergeCell ref="A4:B4"/>
  </mergeCells>
  <printOptions horizontalCentered="1" verticalCentered="1"/>
  <pageMargins left="0.39370078740157483" right="0.39370078740157483" top="0.6692913385826772" bottom="0.59055118110236227" header="0" footer="0"/>
  <pageSetup paperSize="9" scale="41" orientation="landscape" r:id="rId1"/>
  <headerFooter alignWithMargins="0"/>
  <rowBreaks count="3" manualBreakCount="3">
    <brk id="27" max="16383" man="1"/>
    <brk id="30" max="16383" man="1"/>
    <brk id="40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V37"/>
  <sheetViews>
    <sheetView zoomScale="75" zoomScaleNormal="75" zoomScaleSheetLayoutView="50" workbookViewId="0">
      <selection activeCell="F10" sqref="F10"/>
    </sheetView>
  </sheetViews>
  <sheetFormatPr baseColWidth="10" defaultColWidth="8.88671875" defaultRowHeight="13.8" x14ac:dyDescent="0.3"/>
  <cols>
    <col min="1" max="1" width="2.6640625" style="175" customWidth="1"/>
    <col min="2" max="2" width="50.6640625" style="176" customWidth="1"/>
    <col min="3" max="17" width="14.33203125" style="176" customWidth="1"/>
    <col min="18" max="20" width="14.33203125" style="156" customWidth="1"/>
    <col min="21" max="21" width="14.33203125" style="156" hidden="1" customWidth="1"/>
    <col min="22" max="22" width="14.33203125" style="156" customWidth="1"/>
    <col min="23" max="255" width="8.88671875" style="156" customWidth="1"/>
    <col min="256" max="16384" width="8.88671875" style="156"/>
  </cols>
  <sheetData>
    <row r="1" spans="1:22" s="143" customFormat="1" ht="30" customHeight="1" x14ac:dyDescent="0.25">
      <c r="A1" s="289" t="s">
        <v>244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1"/>
      <c r="P1" s="291"/>
      <c r="Q1" s="291"/>
      <c r="R1" s="291"/>
      <c r="S1" s="291"/>
      <c r="T1" s="291"/>
      <c r="U1" s="291"/>
      <c r="V1" s="291"/>
    </row>
    <row r="2" spans="1:22" s="94" customFormat="1" ht="29.25" customHeight="1" x14ac:dyDescent="0.35">
      <c r="A2" s="144" t="s">
        <v>222</v>
      </c>
      <c r="B2" s="145"/>
      <c r="C2" s="146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3" spans="1:22" s="94" customFormat="1" ht="5.4" customHeight="1" thickBot="1" x14ac:dyDescent="0.4">
      <c r="A3" s="148"/>
      <c r="B3" s="149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</row>
    <row r="4" spans="1:22" ht="55.5" customHeight="1" thickTop="1" x14ac:dyDescent="0.3">
      <c r="A4" s="292" t="s">
        <v>171</v>
      </c>
      <c r="B4" s="293"/>
      <c r="C4" s="151" t="s">
        <v>12</v>
      </c>
      <c r="D4" s="151" t="s">
        <v>13</v>
      </c>
      <c r="E4" s="151" t="s">
        <v>14</v>
      </c>
      <c r="F4" s="151" t="s">
        <v>15</v>
      </c>
      <c r="G4" s="151" t="s">
        <v>16</v>
      </c>
      <c r="H4" s="151" t="s">
        <v>17</v>
      </c>
      <c r="I4" s="151" t="s">
        <v>18</v>
      </c>
      <c r="J4" s="151" t="s">
        <v>19</v>
      </c>
      <c r="K4" s="151" t="s">
        <v>20</v>
      </c>
      <c r="L4" s="151" t="s">
        <v>21</v>
      </c>
      <c r="M4" s="151" t="s">
        <v>22</v>
      </c>
      <c r="N4" s="151" t="s">
        <v>23</v>
      </c>
      <c r="O4" s="151" t="s">
        <v>24</v>
      </c>
      <c r="P4" s="151" t="s">
        <v>25</v>
      </c>
      <c r="Q4" s="151" t="s">
        <v>26</v>
      </c>
      <c r="R4" s="178" t="s">
        <v>27</v>
      </c>
      <c r="S4" s="179" t="s">
        <v>28</v>
      </c>
      <c r="T4" s="178" t="s">
        <v>29</v>
      </c>
      <c r="U4" s="234" t="s">
        <v>233</v>
      </c>
      <c r="V4" s="187" t="s">
        <v>2</v>
      </c>
    </row>
    <row r="5" spans="1:22" s="44" customFormat="1" ht="36.75" customHeight="1" x14ac:dyDescent="0.3">
      <c r="A5" s="157"/>
      <c r="B5" s="158" t="s">
        <v>172</v>
      </c>
      <c r="C5" s="159">
        <v>4805.38</v>
      </c>
      <c r="D5" s="159">
        <v>7114.5</v>
      </c>
      <c r="E5" s="159">
        <v>47.58</v>
      </c>
      <c r="F5" s="159">
        <v>1</v>
      </c>
      <c r="G5" s="159">
        <v>4</v>
      </c>
      <c r="H5" s="159">
        <v>27.75</v>
      </c>
      <c r="I5" s="159">
        <v>683.05</v>
      </c>
      <c r="J5" s="159">
        <v>80011.210000000006</v>
      </c>
      <c r="K5" s="159">
        <v>6836.9</v>
      </c>
      <c r="L5" s="159">
        <v>6618.16</v>
      </c>
      <c r="M5" s="159">
        <v>0</v>
      </c>
      <c r="N5" s="159">
        <v>1283.75</v>
      </c>
      <c r="O5" s="159">
        <v>5425.95</v>
      </c>
      <c r="P5" s="159">
        <v>4184.6499999999996</v>
      </c>
      <c r="Q5" s="159">
        <v>107.99</v>
      </c>
      <c r="R5" s="159">
        <v>0</v>
      </c>
      <c r="S5" s="159">
        <v>1.25</v>
      </c>
      <c r="T5" s="159">
        <v>0</v>
      </c>
      <c r="U5" s="231">
        <v>0</v>
      </c>
      <c r="V5" s="160">
        <f t="shared" ref="V5:V27" si="0">SUM(C5:U5)</f>
        <v>117153.12</v>
      </c>
    </row>
    <row r="6" spans="1:22" s="44" customFormat="1" ht="22.5" customHeight="1" x14ac:dyDescent="0.3">
      <c r="A6" s="157"/>
      <c r="B6" s="158" t="s">
        <v>173</v>
      </c>
      <c r="C6" s="161">
        <v>141846.79999999999</v>
      </c>
      <c r="D6" s="161">
        <v>175548.22</v>
      </c>
      <c r="E6" s="161">
        <v>55046.229999999996</v>
      </c>
      <c r="F6" s="161">
        <v>35.269999999999996</v>
      </c>
      <c r="G6" s="161">
        <v>35.1</v>
      </c>
      <c r="H6" s="161">
        <v>1907.5900000000001</v>
      </c>
      <c r="I6" s="161">
        <v>25355.160000000003</v>
      </c>
      <c r="J6" s="161">
        <v>2536610.17</v>
      </c>
      <c r="K6" s="161">
        <v>151847.43</v>
      </c>
      <c r="L6" s="161">
        <v>106628.34</v>
      </c>
      <c r="M6" s="161">
        <v>67</v>
      </c>
      <c r="N6" s="161">
        <v>33845.39</v>
      </c>
      <c r="O6" s="161">
        <v>475402.20999999996</v>
      </c>
      <c r="P6" s="161">
        <v>2214.96</v>
      </c>
      <c r="Q6" s="161">
        <v>2484.46</v>
      </c>
      <c r="R6" s="161">
        <v>0</v>
      </c>
      <c r="S6" s="161">
        <v>144.68</v>
      </c>
      <c r="T6" s="161">
        <v>0</v>
      </c>
      <c r="U6" s="161">
        <f t="shared" ref="U6" si="1">SUM(U7:U14)</f>
        <v>0</v>
      </c>
      <c r="V6" s="162">
        <f t="shared" si="0"/>
        <v>3709019.0100000002</v>
      </c>
    </row>
    <row r="7" spans="1:22" s="44" customFormat="1" ht="36.75" customHeight="1" x14ac:dyDescent="0.3">
      <c r="A7" s="163"/>
      <c r="B7" s="164" t="s">
        <v>174</v>
      </c>
      <c r="C7" s="165">
        <v>27717.49</v>
      </c>
      <c r="D7" s="165">
        <v>34547.53</v>
      </c>
      <c r="E7" s="165">
        <v>11507.35</v>
      </c>
      <c r="F7" s="165">
        <v>0</v>
      </c>
      <c r="G7" s="165">
        <v>16</v>
      </c>
      <c r="H7" s="165">
        <v>129.5</v>
      </c>
      <c r="I7" s="165">
        <v>4580.09</v>
      </c>
      <c r="J7" s="165">
        <v>488768.77</v>
      </c>
      <c r="K7" s="165">
        <v>34121.75</v>
      </c>
      <c r="L7" s="165">
        <v>18677.75</v>
      </c>
      <c r="M7" s="165">
        <v>1</v>
      </c>
      <c r="N7" s="165">
        <v>9094.9699999999993</v>
      </c>
      <c r="O7" s="165">
        <v>60462.49</v>
      </c>
      <c r="P7" s="165">
        <v>9</v>
      </c>
      <c r="Q7" s="165">
        <v>312.10000000000002</v>
      </c>
      <c r="R7" s="165">
        <v>0</v>
      </c>
      <c r="S7" s="165">
        <v>19.510000000000002</v>
      </c>
      <c r="T7" s="165">
        <v>0</v>
      </c>
      <c r="U7" s="233">
        <v>0</v>
      </c>
      <c r="V7" s="166">
        <f t="shared" si="0"/>
        <v>689965.29999999993</v>
      </c>
    </row>
    <row r="8" spans="1:22" s="168" customFormat="1" ht="36.75" customHeight="1" x14ac:dyDescent="0.3">
      <c r="A8" s="167"/>
      <c r="B8" s="164" t="s">
        <v>175</v>
      </c>
      <c r="C8" s="165">
        <v>8505.8799999999992</v>
      </c>
      <c r="D8" s="165">
        <v>10277.799999999999</v>
      </c>
      <c r="E8" s="165">
        <v>1110.74</v>
      </c>
      <c r="F8" s="165">
        <v>2.27</v>
      </c>
      <c r="G8" s="165">
        <v>0</v>
      </c>
      <c r="H8" s="165">
        <v>105.64</v>
      </c>
      <c r="I8" s="165">
        <v>1436.46</v>
      </c>
      <c r="J8" s="165">
        <v>191562.28</v>
      </c>
      <c r="K8" s="165">
        <v>9800.18</v>
      </c>
      <c r="L8" s="165">
        <v>5175.42</v>
      </c>
      <c r="M8" s="165">
        <v>0</v>
      </c>
      <c r="N8" s="165">
        <v>2475.52</v>
      </c>
      <c r="O8" s="165">
        <v>82899.199999999997</v>
      </c>
      <c r="P8" s="165">
        <v>0</v>
      </c>
      <c r="Q8" s="165">
        <v>72.3</v>
      </c>
      <c r="R8" s="165">
        <v>0</v>
      </c>
      <c r="S8" s="165">
        <v>9</v>
      </c>
      <c r="T8" s="165">
        <v>0</v>
      </c>
      <c r="U8" s="233">
        <v>0</v>
      </c>
      <c r="V8" s="166">
        <f t="shared" si="0"/>
        <v>313432.69</v>
      </c>
    </row>
    <row r="9" spans="1:22" s="168" customFormat="1" ht="36.75" customHeight="1" x14ac:dyDescent="0.3">
      <c r="A9" s="167"/>
      <c r="B9" s="164" t="s">
        <v>176</v>
      </c>
      <c r="C9" s="165">
        <v>4471.6099999999997</v>
      </c>
      <c r="D9" s="165">
        <v>6129.04</v>
      </c>
      <c r="E9" s="165">
        <v>365.72</v>
      </c>
      <c r="F9" s="165">
        <v>2</v>
      </c>
      <c r="G9" s="165">
        <v>0</v>
      </c>
      <c r="H9" s="165">
        <v>113.95</v>
      </c>
      <c r="I9" s="165">
        <v>731.23</v>
      </c>
      <c r="J9" s="165">
        <v>76958.42</v>
      </c>
      <c r="K9" s="165">
        <v>5169.87</v>
      </c>
      <c r="L9" s="165">
        <v>5016.57</v>
      </c>
      <c r="M9" s="165">
        <v>0</v>
      </c>
      <c r="N9" s="165">
        <v>1130.57</v>
      </c>
      <c r="O9" s="165">
        <v>27818.9</v>
      </c>
      <c r="P9" s="165">
        <v>104.18</v>
      </c>
      <c r="Q9" s="165">
        <v>86.5</v>
      </c>
      <c r="R9" s="165">
        <v>0</v>
      </c>
      <c r="S9" s="165">
        <v>5.5</v>
      </c>
      <c r="T9" s="165">
        <v>0</v>
      </c>
      <c r="U9" s="233">
        <v>0</v>
      </c>
      <c r="V9" s="166">
        <f t="shared" si="0"/>
        <v>128104.06</v>
      </c>
    </row>
    <row r="10" spans="1:22" ht="36.75" customHeight="1" x14ac:dyDescent="0.3">
      <c r="A10" s="163"/>
      <c r="B10" s="164" t="s">
        <v>177</v>
      </c>
      <c r="C10" s="165">
        <v>3507.11</v>
      </c>
      <c r="D10" s="165">
        <v>4359.37</v>
      </c>
      <c r="E10" s="165">
        <v>1301.69</v>
      </c>
      <c r="F10" s="165">
        <v>0</v>
      </c>
      <c r="G10" s="165">
        <v>0</v>
      </c>
      <c r="H10" s="165">
        <v>30.2</v>
      </c>
      <c r="I10" s="165">
        <v>518.88</v>
      </c>
      <c r="J10" s="165">
        <v>51737.86</v>
      </c>
      <c r="K10" s="165">
        <v>1966.92</v>
      </c>
      <c r="L10" s="165">
        <v>2321.14</v>
      </c>
      <c r="M10" s="165">
        <v>0</v>
      </c>
      <c r="N10" s="165">
        <v>489.35</v>
      </c>
      <c r="O10" s="165">
        <v>6540.74</v>
      </c>
      <c r="P10" s="165">
        <v>0</v>
      </c>
      <c r="Q10" s="165">
        <v>21.56</v>
      </c>
      <c r="R10" s="165">
        <v>0</v>
      </c>
      <c r="S10" s="165">
        <v>1</v>
      </c>
      <c r="T10" s="165">
        <v>0</v>
      </c>
      <c r="U10" s="233">
        <v>0</v>
      </c>
      <c r="V10" s="166">
        <f t="shared" si="0"/>
        <v>72795.820000000007</v>
      </c>
    </row>
    <row r="11" spans="1:22" s="168" customFormat="1" ht="36.75" customHeight="1" x14ac:dyDescent="0.3">
      <c r="A11" s="167"/>
      <c r="B11" s="164" t="s">
        <v>178</v>
      </c>
      <c r="C11" s="165">
        <v>6612.1</v>
      </c>
      <c r="D11" s="165">
        <v>7748.3</v>
      </c>
      <c r="E11" s="165">
        <v>3094.28</v>
      </c>
      <c r="F11" s="165">
        <v>4</v>
      </c>
      <c r="G11" s="165">
        <v>0</v>
      </c>
      <c r="H11" s="165">
        <v>106.89</v>
      </c>
      <c r="I11" s="165">
        <v>815.43</v>
      </c>
      <c r="J11" s="165">
        <v>100045.75999999999</v>
      </c>
      <c r="K11" s="165">
        <v>2724.12</v>
      </c>
      <c r="L11" s="165">
        <v>4737.67</v>
      </c>
      <c r="M11" s="165">
        <v>0</v>
      </c>
      <c r="N11" s="165">
        <v>1190.8499999999999</v>
      </c>
      <c r="O11" s="165">
        <v>32251.22</v>
      </c>
      <c r="P11" s="165">
        <v>72.58</v>
      </c>
      <c r="Q11" s="165">
        <v>9.57</v>
      </c>
      <c r="R11" s="165">
        <v>0</v>
      </c>
      <c r="S11" s="165">
        <v>2</v>
      </c>
      <c r="T11" s="165">
        <v>0</v>
      </c>
      <c r="U11" s="233">
        <v>0</v>
      </c>
      <c r="V11" s="166">
        <f t="shared" si="0"/>
        <v>159414.76999999999</v>
      </c>
    </row>
    <row r="12" spans="1:22" ht="36.75" customHeight="1" x14ac:dyDescent="0.3">
      <c r="A12" s="163"/>
      <c r="B12" s="164" t="s">
        <v>179</v>
      </c>
      <c r="C12" s="165">
        <v>19293.12</v>
      </c>
      <c r="D12" s="165">
        <v>22543.25</v>
      </c>
      <c r="E12" s="165">
        <v>12792.42</v>
      </c>
      <c r="F12" s="165">
        <v>19</v>
      </c>
      <c r="G12" s="165">
        <v>3</v>
      </c>
      <c r="H12" s="165">
        <v>582.20000000000005</v>
      </c>
      <c r="I12" s="165">
        <v>4698.51</v>
      </c>
      <c r="J12" s="165">
        <v>474927.43</v>
      </c>
      <c r="K12" s="165">
        <v>45268.78</v>
      </c>
      <c r="L12" s="165">
        <v>12749.98</v>
      </c>
      <c r="M12" s="165">
        <v>0</v>
      </c>
      <c r="N12" s="165">
        <v>3694.23</v>
      </c>
      <c r="O12" s="165">
        <v>30414.23</v>
      </c>
      <c r="P12" s="165">
        <v>1</v>
      </c>
      <c r="Q12" s="165">
        <v>726.5</v>
      </c>
      <c r="R12" s="165">
        <v>0</v>
      </c>
      <c r="S12" s="165">
        <v>16.690000000000001</v>
      </c>
      <c r="T12" s="165">
        <v>0</v>
      </c>
      <c r="U12" s="233">
        <v>0</v>
      </c>
      <c r="V12" s="166">
        <f t="shared" si="0"/>
        <v>627730.33999999985</v>
      </c>
    </row>
    <row r="13" spans="1:22" s="168" customFormat="1" ht="36.75" customHeight="1" x14ac:dyDescent="0.3">
      <c r="A13" s="167"/>
      <c r="B13" s="164" t="s">
        <v>180</v>
      </c>
      <c r="C13" s="165">
        <v>71739.490000000005</v>
      </c>
      <c r="D13" s="165">
        <v>89942.93</v>
      </c>
      <c r="E13" s="165">
        <v>24129.11</v>
      </c>
      <c r="F13" s="165">
        <v>8</v>
      </c>
      <c r="G13" s="165">
        <v>16.100000000000001</v>
      </c>
      <c r="H13" s="165">
        <v>480.79</v>
      </c>
      <c r="I13" s="165">
        <v>12222.17</v>
      </c>
      <c r="J13" s="165">
        <v>1101893.44</v>
      </c>
      <c r="K13" s="165">
        <v>48168.74</v>
      </c>
      <c r="L13" s="165">
        <v>57056.42</v>
      </c>
      <c r="M13" s="165">
        <v>66</v>
      </c>
      <c r="N13" s="165">
        <v>15769.9</v>
      </c>
      <c r="O13" s="165">
        <v>234974.43</v>
      </c>
      <c r="P13" s="165">
        <v>2028.2</v>
      </c>
      <c r="Q13" s="165">
        <v>1226.43</v>
      </c>
      <c r="R13" s="165">
        <v>0</v>
      </c>
      <c r="S13" s="165">
        <v>85.23</v>
      </c>
      <c r="T13" s="165">
        <v>0</v>
      </c>
      <c r="U13" s="233">
        <v>0</v>
      </c>
      <c r="V13" s="166">
        <f t="shared" si="0"/>
        <v>1659807.3799999997</v>
      </c>
    </row>
    <row r="14" spans="1:22" ht="36.75" customHeight="1" x14ac:dyDescent="0.3">
      <c r="A14" s="163"/>
      <c r="B14" s="164" t="s">
        <v>181</v>
      </c>
      <c r="C14" s="165">
        <v>0</v>
      </c>
      <c r="D14" s="165">
        <v>0</v>
      </c>
      <c r="E14" s="165">
        <v>744.92</v>
      </c>
      <c r="F14" s="165">
        <v>0</v>
      </c>
      <c r="G14" s="165">
        <v>0</v>
      </c>
      <c r="H14" s="165">
        <v>358.42</v>
      </c>
      <c r="I14" s="165">
        <v>352.39</v>
      </c>
      <c r="J14" s="165">
        <v>50716.21</v>
      </c>
      <c r="K14" s="165">
        <v>4627.07</v>
      </c>
      <c r="L14" s="165">
        <v>893.39</v>
      </c>
      <c r="M14" s="165">
        <v>0</v>
      </c>
      <c r="N14" s="165">
        <v>0</v>
      </c>
      <c r="O14" s="165">
        <v>41</v>
      </c>
      <c r="P14" s="165">
        <v>0</v>
      </c>
      <c r="Q14" s="165">
        <v>29.5</v>
      </c>
      <c r="R14" s="165">
        <v>0</v>
      </c>
      <c r="S14" s="165">
        <v>5.75</v>
      </c>
      <c r="T14" s="165">
        <v>0</v>
      </c>
      <c r="U14" s="233">
        <v>0</v>
      </c>
      <c r="V14" s="166">
        <f t="shared" si="0"/>
        <v>57768.65</v>
      </c>
    </row>
    <row r="15" spans="1:22" s="44" customFormat="1" ht="36.75" customHeight="1" x14ac:dyDescent="0.3">
      <c r="A15" s="157"/>
      <c r="B15" s="158" t="s">
        <v>182</v>
      </c>
      <c r="C15" s="161">
        <v>39103.870000000003</v>
      </c>
      <c r="D15" s="161">
        <v>57979.96</v>
      </c>
      <c r="E15" s="161">
        <v>2308.16</v>
      </c>
      <c r="F15" s="161">
        <v>63</v>
      </c>
      <c r="G15" s="161">
        <v>0</v>
      </c>
      <c r="H15" s="161">
        <v>60.25</v>
      </c>
      <c r="I15" s="161">
        <v>4414.28</v>
      </c>
      <c r="J15" s="161">
        <v>784289.51</v>
      </c>
      <c r="K15" s="161">
        <v>18074.03</v>
      </c>
      <c r="L15" s="161">
        <v>70022.259999999995</v>
      </c>
      <c r="M15" s="161">
        <v>1.5</v>
      </c>
      <c r="N15" s="161">
        <v>14844.63</v>
      </c>
      <c r="O15" s="161">
        <v>151129.93</v>
      </c>
      <c r="P15" s="161">
        <v>70646.929999999993</v>
      </c>
      <c r="Q15" s="161">
        <v>140.27000000000001</v>
      </c>
      <c r="R15" s="161">
        <v>0</v>
      </c>
      <c r="S15" s="161">
        <v>20.92</v>
      </c>
      <c r="T15" s="161">
        <v>0</v>
      </c>
      <c r="U15" s="232">
        <v>0</v>
      </c>
      <c r="V15" s="162">
        <f t="shared" si="0"/>
        <v>1213099.5</v>
      </c>
    </row>
    <row r="16" spans="1:22" s="44" customFormat="1" ht="22.5" customHeight="1" x14ac:dyDescent="0.3">
      <c r="A16" s="157"/>
      <c r="B16" s="158" t="s">
        <v>183</v>
      </c>
      <c r="C16" s="161">
        <v>65824.76999999999</v>
      </c>
      <c r="D16" s="161">
        <v>77211.179999999993</v>
      </c>
      <c r="E16" s="161">
        <v>41889.660000000003</v>
      </c>
      <c r="F16" s="161">
        <v>0</v>
      </c>
      <c r="G16" s="161">
        <v>44.98</v>
      </c>
      <c r="H16" s="161">
        <v>980.8900000000001</v>
      </c>
      <c r="I16" s="161">
        <v>15483.61</v>
      </c>
      <c r="J16" s="161">
        <v>2526766</v>
      </c>
      <c r="K16" s="161">
        <v>159229.24</v>
      </c>
      <c r="L16" s="161">
        <v>96759.75</v>
      </c>
      <c r="M16" s="161">
        <v>128</v>
      </c>
      <c r="N16" s="161">
        <v>44206.65</v>
      </c>
      <c r="O16" s="161">
        <v>74227.75</v>
      </c>
      <c r="P16" s="161">
        <v>340.65</v>
      </c>
      <c r="Q16" s="161">
        <v>1796.5</v>
      </c>
      <c r="R16" s="161">
        <v>0</v>
      </c>
      <c r="S16" s="161">
        <v>39.18</v>
      </c>
      <c r="T16" s="161">
        <v>0</v>
      </c>
      <c r="U16" s="161">
        <f t="shared" ref="U16" si="2">SUM(U17:U18)</f>
        <v>0</v>
      </c>
      <c r="V16" s="162">
        <f t="shared" si="0"/>
        <v>3104928.81</v>
      </c>
    </row>
    <row r="17" spans="1:22" s="170" customFormat="1" ht="36.75" customHeight="1" x14ac:dyDescent="0.3">
      <c r="A17" s="169"/>
      <c r="B17" s="164" t="s">
        <v>184</v>
      </c>
      <c r="C17" s="165">
        <v>15953.18</v>
      </c>
      <c r="D17" s="165">
        <v>18039.650000000001</v>
      </c>
      <c r="E17" s="165">
        <v>9260.35</v>
      </c>
      <c r="F17" s="165">
        <v>0</v>
      </c>
      <c r="G17" s="165">
        <v>0.97</v>
      </c>
      <c r="H17" s="165">
        <v>273.66000000000003</v>
      </c>
      <c r="I17" s="165">
        <v>7076.64</v>
      </c>
      <c r="J17" s="165">
        <v>1552456.6</v>
      </c>
      <c r="K17" s="165">
        <v>110493.65</v>
      </c>
      <c r="L17" s="165">
        <v>39159.370000000003</v>
      </c>
      <c r="M17" s="165">
        <v>65</v>
      </c>
      <c r="N17" s="165">
        <v>28414.46</v>
      </c>
      <c r="O17" s="165">
        <v>10936.91</v>
      </c>
      <c r="P17" s="165">
        <v>8.83</v>
      </c>
      <c r="Q17" s="165">
        <v>1325.74</v>
      </c>
      <c r="R17" s="165">
        <v>0</v>
      </c>
      <c r="S17" s="165">
        <v>14.36</v>
      </c>
      <c r="T17" s="165">
        <v>0</v>
      </c>
      <c r="U17" s="233">
        <v>0</v>
      </c>
      <c r="V17" s="166">
        <f t="shared" si="0"/>
        <v>1793479.37</v>
      </c>
    </row>
    <row r="18" spans="1:22" s="170" customFormat="1" ht="36.75" customHeight="1" x14ac:dyDescent="0.3">
      <c r="A18" s="169"/>
      <c r="B18" s="164" t="s">
        <v>185</v>
      </c>
      <c r="C18" s="165">
        <v>49871.59</v>
      </c>
      <c r="D18" s="165">
        <v>59171.53</v>
      </c>
      <c r="E18" s="165">
        <v>32629.31</v>
      </c>
      <c r="F18" s="165">
        <v>0</v>
      </c>
      <c r="G18" s="165">
        <v>44.01</v>
      </c>
      <c r="H18" s="165">
        <v>707.23</v>
      </c>
      <c r="I18" s="165">
        <v>8406.9699999999993</v>
      </c>
      <c r="J18" s="165">
        <v>974309.4</v>
      </c>
      <c r="K18" s="165">
        <v>48735.59</v>
      </c>
      <c r="L18" s="165">
        <v>57600.38</v>
      </c>
      <c r="M18" s="165">
        <v>63</v>
      </c>
      <c r="N18" s="165">
        <v>15792.19</v>
      </c>
      <c r="O18" s="165">
        <v>63290.84</v>
      </c>
      <c r="P18" s="165">
        <v>331.82</v>
      </c>
      <c r="Q18" s="165">
        <v>470.76</v>
      </c>
      <c r="R18" s="165">
        <v>0</v>
      </c>
      <c r="S18" s="165">
        <v>24.82</v>
      </c>
      <c r="T18" s="165">
        <v>0</v>
      </c>
      <c r="U18" s="233">
        <v>0</v>
      </c>
      <c r="V18" s="166">
        <f t="shared" si="0"/>
        <v>1311449.4400000002</v>
      </c>
    </row>
    <row r="19" spans="1:22" s="44" customFormat="1" ht="36.75" customHeight="1" x14ac:dyDescent="0.3">
      <c r="A19" s="157"/>
      <c r="B19" s="158" t="s">
        <v>186</v>
      </c>
      <c r="C19" s="161">
        <v>85995.62</v>
      </c>
      <c r="D19" s="161">
        <v>104694.52</v>
      </c>
      <c r="E19" s="161">
        <v>7187.29</v>
      </c>
      <c r="F19" s="161">
        <v>105.4</v>
      </c>
      <c r="G19" s="161">
        <v>23.23</v>
      </c>
      <c r="H19" s="161">
        <v>572.02</v>
      </c>
      <c r="I19" s="161">
        <v>24793.18</v>
      </c>
      <c r="J19" s="161">
        <v>2530672.88</v>
      </c>
      <c r="K19" s="161">
        <v>194767.94</v>
      </c>
      <c r="L19" s="161">
        <v>55657.82</v>
      </c>
      <c r="M19" s="161">
        <v>17.84</v>
      </c>
      <c r="N19" s="161">
        <v>67711.34</v>
      </c>
      <c r="O19" s="161">
        <v>135513.41</v>
      </c>
      <c r="P19" s="161">
        <v>2149.5450000000001</v>
      </c>
      <c r="Q19" s="161">
        <v>2016.43</v>
      </c>
      <c r="R19" s="161">
        <v>0</v>
      </c>
      <c r="S19" s="161">
        <v>64.06</v>
      </c>
      <c r="T19" s="161">
        <v>0</v>
      </c>
      <c r="U19" s="232">
        <v>0</v>
      </c>
      <c r="V19" s="162">
        <f t="shared" si="0"/>
        <v>3211942.5249999994</v>
      </c>
    </row>
    <row r="20" spans="1:22" s="44" customFormat="1" ht="36.75" customHeight="1" x14ac:dyDescent="0.3">
      <c r="A20" s="157"/>
      <c r="B20" s="158" t="s">
        <v>187</v>
      </c>
      <c r="C20" s="161">
        <v>114.13</v>
      </c>
      <c r="D20" s="161">
        <v>164.08</v>
      </c>
      <c r="E20" s="161">
        <v>1491.05</v>
      </c>
      <c r="F20" s="161">
        <v>0</v>
      </c>
      <c r="G20" s="161">
        <v>0</v>
      </c>
      <c r="H20" s="161">
        <v>1132.8</v>
      </c>
      <c r="I20" s="161">
        <v>1548.21</v>
      </c>
      <c r="J20" s="161">
        <v>349699.94</v>
      </c>
      <c r="K20" s="161">
        <v>36802.879999999997</v>
      </c>
      <c r="L20" s="161">
        <v>2469.98</v>
      </c>
      <c r="M20" s="161">
        <v>22</v>
      </c>
      <c r="N20" s="161">
        <v>967.5</v>
      </c>
      <c r="O20" s="161">
        <v>125.33</v>
      </c>
      <c r="P20" s="161">
        <v>0</v>
      </c>
      <c r="Q20" s="161">
        <v>575.66</v>
      </c>
      <c r="R20" s="161">
        <v>0</v>
      </c>
      <c r="S20" s="161">
        <v>25.75</v>
      </c>
      <c r="T20" s="161">
        <v>0</v>
      </c>
      <c r="U20" s="232">
        <v>0</v>
      </c>
      <c r="V20" s="162">
        <f t="shared" si="0"/>
        <v>395139.31</v>
      </c>
    </row>
    <row r="21" spans="1:22" s="44" customFormat="1" ht="22.5" customHeight="1" x14ac:dyDescent="0.3">
      <c r="A21" s="157"/>
      <c r="B21" s="158" t="s">
        <v>188</v>
      </c>
      <c r="C21" s="161">
        <v>24549.149999999998</v>
      </c>
      <c r="D21" s="161">
        <v>35584.68</v>
      </c>
      <c r="E21" s="161">
        <v>872.52</v>
      </c>
      <c r="F21" s="161">
        <v>2.08</v>
      </c>
      <c r="G21" s="161">
        <v>0</v>
      </c>
      <c r="H21" s="161">
        <v>90.9</v>
      </c>
      <c r="I21" s="161">
        <v>2133.42</v>
      </c>
      <c r="J21" s="161">
        <v>525647.07000000007</v>
      </c>
      <c r="K21" s="161">
        <v>37971.21</v>
      </c>
      <c r="L21" s="161">
        <v>16141.16</v>
      </c>
      <c r="M21" s="161">
        <v>125</v>
      </c>
      <c r="N21" s="161">
        <v>15256.609999999999</v>
      </c>
      <c r="O21" s="161">
        <v>42343.76</v>
      </c>
      <c r="P21" s="161">
        <v>27.98</v>
      </c>
      <c r="Q21" s="161">
        <v>571.14</v>
      </c>
      <c r="R21" s="161">
        <v>0</v>
      </c>
      <c r="S21" s="161">
        <v>1</v>
      </c>
      <c r="T21" s="161">
        <v>0</v>
      </c>
      <c r="U21" s="161">
        <f t="shared" ref="U21" si="3">SUM(U22:U23)</f>
        <v>0</v>
      </c>
      <c r="V21" s="162">
        <f t="shared" si="0"/>
        <v>701317.68</v>
      </c>
    </row>
    <row r="22" spans="1:22" s="170" customFormat="1" ht="36.75" customHeight="1" x14ac:dyDescent="0.3">
      <c r="A22" s="169"/>
      <c r="B22" s="164" t="s">
        <v>189</v>
      </c>
      <c r="C22" s="165">
        <v>22813.67</v>
      </c>
      <c r="D22" s="165">
        <v>33253.5</v>
      </c>
      <c r="E22" s="165">
        <v>807.86</v>
      </c>
      <c r="F22" s="165">
        <v>2.08</v>
      </c>
      <c r="G22" s="165">
        <v>0</v>
      </c>
      <c r="H22" s="165">
        <v>90.9</v>
      </c>
      <c r="I22" s="165">
        <v>1827.54</v>
      </c>
      <c r="J22" s="165">
        <v>488003.52</v>
      </c>
      <c r="K22" s="165">
        <v>33645.5</v>
      </c>
      <c r="L22" s="165">
        <v>15013.36</v>
      </c>
      <c r="M22" s="165">
        <v>125</v>
      </c>
      <c r="N22" s="165">
        <v>14849.9</v>
      </c>
      <c r="O22" s="165">
        <v>30510.82</v>
      </c>
      <c r="P22" s="165">
        <v>27.98</v>
      </c>
      <c r="Q22" s="165">
        <v>472.13</v>
      </c>
      <c r="R22" s="165">
        <v>0</v>
      </c>
      <c r="S22" s="165">
        <v>1</v>
      </c>
      <c r="T22" s="165">
        <v>0</v>
      </c>
      <c r="U22" s="233">
        <v>0</v>
      </c>
      <c r="V22" s="166">
        <f t="shared" si="0"/>
        <v>641444.76</v>
      </c>
    </row>
    <row r="23" spans="1:22" s="170" customFormat="1" ht="36.75" customHeight="1" x14ac:dyDescent="0.3">
      <c r="A23" s="169"/>
      <c r="B23" s="164" t="s">
        <v>190</v>
      </c>
      <c r="C23" s="165">
        <v>1735.48</v>
      </c>
      <c r="D23" s="165">
        <v>2331.1799999999998</v>
      </c>
      <c r="E23" s="165">
        <v>64.66</v>
      </c>
      <c r="F23" s="165">
        <v>0</v>
      </c>
      <c r="G23" s="165">
        <v>0</v>
      </c>
      <c r="H23" s="165">
        <v>0</v>
      </c>
      <c r="I23" s="165">
        <v>305.88</v>
      </c>
      <c r="J23" s="165">
        <v>37643.550000000003</v>
      </c>
      <c r="K23" s="165">
        <v>4325.71</v>
      </c>
      <c r="L23" s="165">
        <v>1127.8</v>
      </c>
      <c r="M23" s="165">
        <v>0</v>
      </c>
      <c r="N23" s="165">
        <v>406.71</v>
      </c>
      <c r="O23" s="165">
        <v>11832.94</v>
      </c>
      <c r="P23" s="165">
        <v>0</v>
      </c>
      <c r="Q23" s="165">
        <v>99.01</v>
      </c>
      <c r="R23" s="165">
        <v>0</v>
      </c>
      <c r="S23" s="165">
        <v>0</v>
      </c>
      <c r="T23" s="165">
        <v>0</v>
      </c>
      <c r="U23" s="233">
        <v>0</v>
      </c>
      <c r="V23" s="166">
        <f t="shared" si="0"/>
        <v>59872.920000000006</v>
      </c>
    </row>
    <row r="24" spans="1:22" s="44" customFormat="1" ht="36.75" customHeight="1" x14ac:dyDescent="0.3">
      <c r="A24" s="157"/>
      <c r="B24" s="158" t="s">
        <v>191</v>
      </c>
      <c r="C24" s="161">
        <v>61197.9</v>
      </c>
      <c r="D24" s="161">
        <v>75753.990000000005</v>
      </c>
      <c r="E24" s="161">
        <v>25066.61</v>
      </c>
      <c r="F24" s="161">
        <v>5.98</v>
      </c>
      <c r="G24" s="161">
        <v>18.14</v>
      </c>
      <c r="H24" s="161">
        <v>3062.07</v>
      </c>
      <c r="I24" s="161">
        <v>23019.78</v>
      </c>
      <c r="J24" s="161">
        <v>4206976.43</v>
      </c>
      <c r="K24" s="161">
        <v>665498.6</v>
      </c>
      <c r="L24" s="161">
        <v>67110.05</v>
      </c>
      <c r="M24" s="161">
        <v>102.88</v>
      </c>
      <c r="N24" s="161">
        <v>44782.02</v>
      </c>
      <c r="O24" s="161">
        <v>89411.64</v>
      </c>
      <c r="P24" s="161">
        <v>819.64</v>
      </c>
      <c r="Q24" s="161">
        <v>3401.16</v>
      </c>
      <c r="R24" s="161">
        <v>0</v>
      </c>
      <c r="S24" s="161">
        <v>250.62</v>
      </c>
      <c r="T24" s="161">
        <v>0</v>
      </c>
      <c r="U24" s="232">
        <v>0</v>
      </c>
      <c r="V24" s="162">
        <f t="shared" si="0"/>
        <v>5266477.5099999979</v>
      </c>
    </row>
    <row r="25" spans="1:22" s="44" customFormat="1" ht="36.75" customHeight="1" x14ac:dyDescent="0.3">
      <c r="A25" s="157"/>
      <c r="B25" s="158" t="s">
        <v>192</v>
      </c>
      <c r="C25" s="161">
        <v>6176.54</v>
      </c>
      <c r="D25" s="161">
        <v>8507.43</v>
      </c>
      <c r="E25" s="161">
        <v>2759.76</v>
      </c>
      <c r="F25" s="161">
        <v>9</v>
      </c>
      <c r="G25" s="161">
        <v>38.5</v>
      </c>
      <c r="H25" s="161">
        <v>1107.44</v>
      </c>
      <c r="I25" s="161">
        <v>12252.17</v>
      </c>
      <c r="J25" s="161">
        <v>1290481.8899999999</v>
      </c>
      <c r="K25" s="161">
        <v>203062.22</v>
      </c>
      <c r="L25" s="161">
        <v>20692.03</v>
      </c>
      <c r="M25" s="161">
        <v>85.17</v>
      </c>
      <c r="N25" s="161">
        <v>12552.17</v>
      </c>
      <c r="O25" s="161">
        <v>45983.03</v>
      </c>
      <c r="P25" s="161">
        <v>30.05</v>
      </c>
      <c r="Q25" s="161">
        <v>3403.1</v>
      </c>
      <c r="R25" s="161">
        <v>0</v>
      </c>
      <c r="S25" s="161">
        <v>123.12</v>
      </c>
      <c r="T25" s="161">
        <v>0</v>
      </c>
      <c r="U25" s="232">
        <v>0</v>
      </c>
      <c r="V25" s="162">
        <f t="shared" si="0"/>
        <v>1607263.62</v>
      </c>
    </row>
    <row r="26" spans="1:22" s="44" customFormat="1" ht="22.5" customHeight="1" x14ac:dyDescent="0.3">
      <c r="A26" s="157"/>
      <c r="B26" s="158" t="s">
        <v>193</v>
      </c>
      <c r="C26" s="161">
        <v>54335.31</v>
      </c>
      <c r="D26" s="161">
        <v>52488.79</v>
      </c>
      <c r="E26" s="161">
        <v>101848.23</v>
      </c>
      <c r="F26" s="161">
        <v>370.22</v>
      </c>
      <c r="G26" s="161">
        <v>78.25</v>
      </c>
      <c r="H26" s="161">
        <v>7621.15</v>
      </c>
      <c r="I26" s="161">
        <v>28021.01</v>
      </c>
      <c r="J26" s="161">
        <v>2286715.73</v>
      </c>
      <c r="K26" s="161">
        <v>372693.68</v>
      </c>
      <c r="L26" s="161">
        <v>8064.55</v>
      </c>
      <c r="M26" s="161">
        <v>61</v>
      </c>
      <c r="N26" s="161">
        <v>9237.43</v>
      </c>
      <c r="O26" s="161">
        <v>140.21</v>
      </c>
      <c r="P26" s="161">
        <v>28</v>
      </c>
      <c r="Q26" s="161">
        <v>800.5</v>
      </c>
      <c r="R26" s="161">
        <v>7643.12</v>
      </c>
      <c r="S26" s="161">
        <v>97.11</v>
      </c>
      <c r="T26" s="161">
        <v>17827.47</v>
      </c>
      <c r="U26" s="232">
        <v>0</v>
      </c>
      <c r="V26" s="162">
        <f t="shared" si="0"/>
        <v>2948071.7600000002</v>
      </c>
    </row>
    <row r="27" spans="1:22" s="26" customFormat="1" ht="24.9" customHeight="1" thickBot="1" x14ac:dyDescent="0.3">
      <c r="A27" s="171" t="s">
        <v>2</v>
      </c>
      <c r="B27" s="172"/>
      <c r="C27" s="173">
        <f>SUM(C5,C6,C15,C16,C19,C20,C21,C24,C25,C26)</f>
        <v>483949.47</v>
      </c>
      <c r="D27" s="173">
        <f t="shared" ref="D27:U27" si="4">SUM(D5,D6,D15,D16,D19,D20,D21,D24,D25,D26)</f>
        <v>595047.35000000009</v>
      </c>
      <c r="E27" s="173">
        <f t="shared" si="4"/>
        <v>238517.09000000003</v>
      </c>
      <c r="F27" s="173">
        <f t="shared" si="4"/>
        <v>591.95000000000005</v>
      </c>
      <c r="G27" s="173">
        <f t="shared" si="4"/>
        <v>242.2</v>
      </c>
      <c r="H27" s="173">
        <f t="shared" si="4"/>
        <v>16562.86</v>
      </c>
      <c r="I27" s="173">
        <f t="shared" si="4"/>
        <v>137703.87</v>
      </c>
      <c r="J27" s="173">
        <f t="shared" si="4"/>
        <v>17117870.829999998</v>
      </c>
      <c r="K27" s="173">
        <f t="shared" si="4"/>
        <v>1846784.13</v>
      </c>
      <c r="L27" s="173">
        <f t="shared" si="4"/>
        <v>450164.09999999992</v>
      </c>
      <c r="M27" s="173">
        <f t="shared" si="4"/>
        <v>610.39</v>
      </c>
      <c r="N27" s="173">
        <f t="shared" si="4"/>
        <v>244687.49</v>
      </c>
      <c r="O27" s="173">
        <f t="shared" si="4"/>
        <v>1019703.22</v>
      </c>
      <c r="P27" s="173">
        <f t="shared" si="4"/>
        <v>80442.404999999984</v>
      </c>
      <c r="Q27" s="173">
        <f t="shared" si="4"/>
        <v>15297.210000000001</v>
      </c>
      <c r="R27" s="173">
        <f t="shared" si="4"/>
        <v>7643.12</v>
      </c>
      <c r="S27" s="173">
        <f t="shared" si="4"/>
        <v>767.69</v>
      </c>
      <c r="T27" s="173">
        <f t="shared" si="4"/>
        <v>17827.47</v>
      </c>
      <c r="U27" s="173">
        <f t="shared" si="4"/>
        <v>0</v>
      </c>
      <c r="V27" s="174">
        <f t="shared" si="0"/>
        <v>22274412.844999999</v>
      </c>
    </row>
    <row r="28" spans="1:22" ht="14.4" thickTop="1" x14ac:dyDescent="0.3">
      <c r="O28" s="156"/>
      <c r="P28" s="156"/>
      <c r="Q28" s="156"/>
    </row>
    <row r="29" spans="1:22" ht="24" x14ac:dyDescent="0.35">
      <c r="A29" s="177"/>
      <c r="B29"/>
      <c r="O29" s="156"/>
      <c r="P29" s="156"/>
      <c r="Q29" s="156"/>
    </row>
    <row r="30" spans="1:22" ht="22.2" customHeight="1" x14ac:dyDescent="0.45">
      <c r="D30" s="238"/>
    </row>
    <row r="32" spans="1:22" x14ac:dyDescent="0.3">
      <c r="O32" s="156"/>
      <c r="P32" s="156"/>
      <c r="Q32" s="156"/>
    </row>
    <row r="33" spans="15:17" x14ac:dyDescent="0.3">
      <c r="O33" s="156"/>
      <c r="P33" s="156"/>
      <c r="Q33" s="156"/>
    </row>
    <row r="34" spans="15:17" x14ac:dyDescent="0.3">
      <c r="O34" s="156"/>
      <c r="P34" s="156"/>
      <c r="Q34" s="156"/>
    </row>
    <row r="35" spans="15:17" x14ac:dyDescent="0.3">
      <c r="O35" s="156"/>
      <c r="P35" s="156"/>
      <c r="Q35" s="156"/>
    </row>
    <row r="36" spans="15:17" x14ac:dyDescent="0.3">
      <c r="O36" s="156"/>
      <c r="P36" s="156"/>
      <c r="Q36" s="156"/>
    </row>
    <row r="37" spans="15:17" x14ac:dyDescent="0.3">
      <c r="O37" s="156"/>
      <c r="P37" s="156"/>
      <c r="Q37" s="156"/>
    </row>
  </sheetData>
  <mergeCells count="2">
    <mergeCell ref="A1:V1"/>
    <mergeCell ref="A4:B4"/>
  </mergeCells>
  <printOptions horizontalCentered="1" verticalCentered="1"/>
  <pageMargins left="0.39370078740157483" right="0.39370078740157483" top="0.6692913385826772" bottom="0.59055118110236227" header="0" footer="0"/>
  <pageSetup paperSize="9" scale="41" orientation="landscape" r:id="rId1"/>
  <headerFooter alignWithMargins="0"/>
  <rowBreaks count="3" manualBreakCount="3">
    <brk id="27" max="16383" man="1"/>
    <brk id="30" max="16383" man="1"/>
    <brk id="40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V37"/>
  <sheetViews>
    <sheetView zoomScale="75" zoomScaleNormal="75" zoomScaleSheetLayoutView="50" workbookViewId="0">
      <selection activeCell="M11" sqref="M11"/>
    </sheetView>
  </sheetViews>
  <sheetFormatPr baseColWidth="10" defaultColWidth="8.88671875" defaultRowHeight="13.8" x14ac:dyDescent="0.3"/>
  <cols>
    <col min="1" max="1" width="2.6640625" style="175" customWidth="1"/>
    <col min="2" max="2" width="50.6640625" style="176" customWidth="1"/>
    <col min="3" max="17" width="14.33203125" style="176" customWidth="1"/>
    <col min="18" max="20" width="14.33203125" style="156" customWidth="1"/>
    <col min="21" max="21" width="14.33203125" style="156" hidden="1" customWidth="1"/>
    <col min="22" max="22" width="14.33203125" style="156" customWidth="1"/>
    <col min="23" max="255" width="8.88671875" style="156" customWidth="1"/>
    <col min="256" max="16384" width="8.88671875" style="156"/>
  </cols>
  <sheetData>
    <row r="1" spans="1:22" s="143" customFormat="1" ht="30" customHeight="1" x14ac:dyDescent="0.25">
      <c r="A1" s="289" t="s">
        <v>244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1"/>
      <c r="P1" s="291"/>
      <c r="Q1" s="291"/>
      <c r="R1" s="291"/>
      <c r="S1" s="291"/>
      <c r="T1" s="291"/>
      <c r="U1" s="291"/>
      <c r="V1" s="291"/>
    </row>
    <row r="2" spans="1:22" s="94" customFormat="1" ht="29.25" customHeight="1" x14ac:dyDescent="0.35">
      <c r="A2" s="144" t="s">
        <v>223</v>
      </c>
      <c r="B2" s="145"/>
      <c r="C2" s="146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3" spans="1:22" s="94" customFormat="1" ht="5.4" customHeight="1" thickBot="1" x14ac:dyDescent="0.4">
      <c r="A3" s="148"/>
      <c r="B3" s="149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</row>
    <row r="4" spans="1:22" ht="55.5" customHeight="1" thickTop="1" x14ac:dyDescent="0.3">
      <c r="A4" s="292" t="s">
        <v>171</v>
      </c>
      <c r="B4" s="293"/>
      <c r="C4" s="151" t="s">
        <v>12</v>
      </c>
      <c r="D4" s="151" t="s">
        <v>13</v>
      </c>
      <c r="E4" s="151" t="s">
        <v>14</v>
      </c>
      <c r="F4" s="151" t="s">
        <v>15</v>
      </c>
      <c r="G4" s="151" t="s">
        <v>16</v>
      </c>
      <c r="H4" s="151" t="s">
        <v>17</v>
      </c>
      <c r="I4" s="151" t="s">
        <v>18</v>
      </c>
      <c r="J4" s="151" t="s">
        <v>19</v>
      </c>
      <c r="K4" s="151" t="s">
        <v>20</v>
      </c>
      <c r="L4" s="151" t="s">
        <v>21</v>
      </c>
      <c r="M4" s="151" t="s">
        <v>22</v>
      </c>
      <c r="N4" s="151" t="s">
        <v>23</v>
      </c>
      <c r="O4" s="151" t="s">
        <v>24</v>
      </c>
      <c r="P4" s="151" t="s">
        <v>25</v>
      </c>
      <c r="Q4" s="151" t="s">
        <v>26</v>
      </c>
      <c r="R4" s="178" t="s">
        <v>27</v>
      </c>
      <c r="S4" s="179" t="s">
        <v>28</v>
      </c>
      <c r="T4" s="178" t="s">
        <v>29</v>
      </c>
      <c r="U4" s="235" t="s">
        <v>233</v>
      </c>
      <c r="V4" s="155" t="s">
        <v>2</v>
      </c>
    </row>
    <row r="5" spans="1:22" s="44" customFormat="1" ht="36.75" customHeight="1" x14ac:dyDescent="0.3">
      <c r="A5" s="157"/>
      <c r="B5" s="158" t="s">
        <v>172</v>
      </c>
      <c r="C5" s="159">
        <v>4941.45</v>
      </c>
      <c r="D5" s="159">
        <v>7619.82</v>
      </c>
      <c r="E5" s="159">
        <v>0.5</v>
      </c>
      <c r="F5" s="159">
        <v>0</v>
      </c>
      <c r="G5" s="159">
        <v>0</v>
      </c>
      <c r="H5" s="159">
        <v>24</v>
      </c>
      <c r="I5" s="159">
        <v>537.25</v>
      </c>
      <c r="J5" s="159">
        <v>80155.19</v>
      </c>
      <c r="K5" s="159">
        <v>7270.72</v>
      </c>
      <c r="L5" s="159">
        <v>6688.05</v>
      </c>
      <c r="M5" s="159">
        <v>3.5</v>
      </c>
      <c r="N5" s="159">
        <v>3077.07</v>
      </c>
      <c r="O5" s="159">
        <v>4094.28</v>
      </c>
      <c r="P5" s="159">
        <v>6687.73</v>
      </c>
      <c r="Q5" s="159">
        <v>1025.83</v>
      </c>
      <c r="R5" s="159">
        <v>0</v>
      </c>
      <c r="S5" s="159">
        <v>60.67</v>
      </c>
      <c r="T5" s="159">
        <v>0</v>
      </c>
      <c r="U5" s="231">
        <v>0</v>
      </c>
      <c r="V5" s="160">
        <f t="shared" ref="V5:V27" si="0">SUM(C5:U5)</f>
        <v>122186.06000000001</v>
      </c>
    </row>
    <row r="6" spans="1:22" s="44" customFormat="1" ht="22.5" customHeight="1" x14ac:dyDescent="0.3">
      <c r="A6" s="157"/>
      <c r="B6" s="158" t="s">
        <v>173</v>
      </c>
      <c r="C6" s="161">
        <v>137485.60999999999</v>
      </c>
      <c r="D6" s="161">
        <v>176668.33000000002</v>
      </c>
      <c r="E6" s="161">
        <v>9223.880000000001</v>
      </c>
      <c r="F6" s="161">
        <v>14.26</v>
      </c>
      <c r="G6" s="161">
        <v>19.52</v>
      </c>
      <c r="H6" s="161">
        <v>1457.96</v>
      </c>
      <c r="I6" s="161">
        <v>19424.240000000002</v>
      </c>
      <c r="J6" s="161">
        <v>2492888.83</v>
      </c>
      <c r="K6" s="161">
        <v>164101.82</v>
      </c>
      <c r="L6" s="161">
        <v>104856.69</v>
      </c>
      <c r="M6" s="161">
        <v>67.5</v>
      </c>
      <c r="N6" s="161">
        <v>60936.460000000006</v>
      </c>
      <c r="O6" s="161">
        <v>367412.14</v>
      </c>
      <c r="P6" s="161">
        <v>2933.6499999999996</v>
      </c>
      <c r="Q6" s="161">
        <v>21395.96</v>
      </c>
      <c r="R6" s="161">
        <v>0</v>
      </c>
      <c r="S6" s="161">
        <v>90.11</v>
      </c>
      <c r="T6" s="161">
        <v>0</v>
      </c>
      <c r="U6" s="161">
        <f t="shared" ref="U6" si="1">SUM(U7:U14)</f>
        <v>0</v>
      </c>
      <c r="V6" s="162">
        <f t="shared" si="0"/>
        <v>3558976.9599999995</v>
      </c>
    </row>
    <row r="7" spans="1:22" s="44" customFormat="1" ht="36.75" customHeight="1" x14ac:dyDescent="0.3">
      <c r="A7" s="163"/>
      <c r="B7" s="164" t="s">
        <v>174</v>
      </c>
      <c r="C7" s="165">
        <v>28469.43</v>
      </c>
      <c r="D7" s="165">
        <v>35175.69</v>
      </c>
      <c r="E7" s="165">
        <v>3035.16</v>
      </c>
      <c r="F7" s="165">
        <v>0</v>
      </c>
      <c r="G7" s="165">
        <v>8.11</v>
      </c>
      <c r="H7" s="165">
        <v>97.25</v>
      </c>
      <c r="I7" s="165">
        <v>3651.57</v>
      </c>
      <c r="J7" s="165">
        <v>484314.01</v>
      </c>
      <c r="K7" s="165">
        <v>36296.17</v>
      </c>
      <c r="L7" s="165">
        <v>18553.830000000002</v>
      </c>
      <c r="M7" s="165">
        <v>0</v>
      </c>
      <c r="N7" s="165">
        <v>10873.13</v>
      </c>
      <c r="O7" s="165">
        <v>35609.919999999998</v>
      </c>
      <c r="P7" s="165">
        <v>322.75</v>
      </c>
      <c r="Q7" s="165">
        <v>2594.42</v>
      </c>
      <c r="R7" s="165">
        <v>0</v>
      </c>
      <c r="S7" s="165">
        <v>11.5</v>
      </c>
      <c r="T7" s="165">
        <v>0</v>
      </c>
      <c r="U7" s="233">
        <v>0</v>
      </c>
      <c r="V7" s="166">
        <f t="shared" si="0"/>
        <v>659012.94000000006</v>
      </c>
    </row>
    <row r="8" spans="1:22" s="168" customFormat="1" ht="36.75" customHeight="1" x14ac:dyDescent="0.3">
      <c r="A8" s="167"/>
      <c r="B8" s="164" t="s">
        <v>175</v>
      </c>
      <c r="C8" s="165">
        <v>7994.11</v>
      </c>
      <c r="D8" s="165">
        <v>10209.719999999999</v>
      </c>
      <c r="E8" s="165">
        <v>45.25</v>
      </c>
      <c r="F8" s="165">
        <v>13.25</v>
      </c>
      <c r="G8" s="165">
        <v>0</v>
      </c>
      <c r="H8" s="165">
        <v>99.14</v>
      </c>
      <c r="I8" s="165">
        <v>1283.25</v>
      </c>
      <c r="J8" s="165">
        <v>182134.52</v>
      </c>
      <c r="K8" s="165">
        <v>10743.36</v>
      </c>
      <c r="L8" s="165">
        <v>5311.34</v>
      </c>
      <c r="M8" s="165">
        <v>0</v>
      </c>
      <c r="N8" s="165">
        <v>5225.88</v>
      </c>
      <c r="O8" s="165">
        <v>59037.27</v>
      </c>
      <c r="P8" s="165">
        <v>0</v>
      </c>
      <c r="Q8" s="165">
        <v>604.46</v>
      </c>
      <c r="R8" s="165">
        <v>0</v>
      </c>
      <c r="S8" s="165">
        <v>4</v>
      </c>
      <c r="T8" s="165">
        <v>0</v>
      </c>
      <c r="U8" s="233">
        <v>0</v>
      </c>
      <c r="V8" s="166">
        <f t="shared" si="0"/>
        <v>282705.55</v>
      </c>
    </row>
    <row r="9" spans="1:22" s="168" customFormat="1" ht="36.75" customHeight="1" x14ac:dyDescent="0.3">
      <c r="A9" s="167"/>
      <c r="B9" s="164" t="s">
        <v>176</v>
      </c>
      <c r="C9" s="165">
        <v>4179.82</v>
      </c>
      <c r="D9" s="165">
        <v>5788.25</v>
      </c>
      <c r="E9" s="165">
        <v>7.57</v>
      </c>
      <c r="F9" s="165">
        <v>0</v>
      </c>
      <c r="G9" s="165">
        <v>0</v>
      </c>
      <c r="H9" s="165">
        <v>26</v>
      </c>
      <c r="I9" s="165">
        <v>555.39</v>
      </c>
      <c r="J9" s="165">
        <v>75137.149999999994</v>
      </c>
      <c r="K9" s="165">
        <v>4906.3599999999997</v>
      </c>
      <c r="L9" s="165">
        <v>4302.29</v>
      </c>
      <c r="M9" s="165">
        <v>0</v>
      </c>
      <c r="N9" s="165">
        <v>4093.67</v>
      </c>
      <c r="O9" s="165">
        <v>24449.95</v>
      </c>
      <c r="P9" s="165">
        <v>175.28</v>
      </c>
      <c r="Q9" s="165">
        <v>989.9</v>
      </c>
      <c r="R9" s="165">
        <v>0</v>
      </c>
      <c r="S9" s="165">
        <v>4.5</v>
      </c>
      <c r="T9" s="165">
        <v>0</v>
      </c>
      <c r="U9" s="233">
        <v>0</v>
      </c>
      <c r="V9" s="166">
        <f t="shared" si="0"/>
        <v>124616.12999999998</v>
      </c>
    </row>
    <row r="10" spans="1:22" ht="36.75" customHeight="1" x14ac:dyDescent="0.3">
      <c r="A10" s="163"/>
      <c r="B10" s="164" t="s">
        <v>177</v>
      </c>
      <c r="C10" s="165">
        <v>3078.11</v>
      </c>
      <c r="D10" s="165">
        <v>4023.08</v>
      </c>
      <c r="E10" s="165">
        <v>133.59</v>
      </c>
      <c r="F10" s="165">
        <v>0</v>
      </c>
      <c r="G10" s="165">
        <v>0</v>
      </c>
      <c r="H10" s="165">
        <v>29.94</v>
      </c>
      <c r="I10" s="165">
        <v>381.55</v>
      </c>
      <c r="J10" s="165">
        <v>50674.67</v>
      </c>
      <c r="K10" s="165">
        <v>2283.6999999999998</v>
      </c>
      <c r="L10" s="165">
        <v>2275.86</v>
      </c>
      <c r="M10" s="165">
        <v>0</v>
      </c>
      <c r="N10" s="165">
        <v>1009.88</v>
      </c>
      <c r="O10" s="165">
        <v>5755.65</v>
      </c>
      <c r="P10" s="165">
        <v>0</v>
      </c>
      <c r="Q10" s="165">
        <v>207.8</v>
      </c>
      <c r="R10" s="165">
        <v>0</v>
      </c>
      <c r="S10" s="165">
        <v>0</v>
      </c>
      <c r="T10" s="165">
        <v>0</v>
      </c>
      <c r="U10" s="233">
        <v>0</v>
      </c>
      <c r="V10" s="166">
        <f t="shared" si="0"/>
        <v>69853.83</v>
      </c>
    </row>
    <row r="11" spans="1:22" s="168" customFormat="1" ht="36.75" customHeight="1" x14ac:dyDescent="0.3">
      <c r="A11" s="167"/>
      <c r="B11" s="164" t="s">
        <v>178</v>
      </c>
      <c r="C11" s="165">
        <v>5713.34</v>
      </c>
      <c r="D11" s="165">
        <v>7211.46</v>
      </c>
      <c r="E11" s="165">
        <v>472.57</v>
      </c>
      <c r="F11" s="165">
        <v>0</v>
      </c>
      <c r="G11" s="165">
        <v>0</v>
      </c>
      <c r="H11" s="165">
        <v>42.97</v>
      </c>
      <c r="I11" s="165">
        <v>445.47</v>
      </c>
      <c r="J11" s="165">
        <v>97936.82</v>
      </c>
      <c r="K11" s="165">
        <v>2752.17</v>
      </c>
      <c r="L11" s="165">
        <v>4566.1899999999996</v>
      </c>
      <c r="M11" s="165">
        <v>0</v>
      </c>
      <c r="N11" s="165">
        <v>2732.79</v>
      </c>
      <c r="O11" s="165">
        <v>21405.21</v>
      </c>
      <c r="P11" s="165">
        <v>127.67</v>
      </c>
      <c r="Q11" s="165">
        <v>295.5</v>
      </c>
      <c r="R11" s="165">
        <v>0</v>
      </c>
      <c r="S11" s="165">
        <v>1</v>
      </c>
      <c r="T11" s="165">
        <v>0</v>
      </c>
      <c r="U11" s="233">
        <v>0</v>
      </c>
      <c r="V11" s="166">
        <f t="shared" si="0"/>
        <v>143703.16</v>
      </c>
    </row>
    <row r="12" spans="1:22" ht="36.75" customHeight="1" x14ac:dyDescent="0.3">
      <c r="A12" s="163"/>
      <c r="B12" s="164" t="s">
        <v>179</v>
      </c>
      <c r="C12" s="165">
        <v>19177.87</v>
      </c>
      <c r="D12" s="165">
        <v>23859.75</v>
      </c>
      <c r="E12" s="165">
        <v>1873.29</v>
      </c>
      <c r="F12" s="165">
        <v>1.01</v>
      </c>
      <c r="G12" s="165">
        <v>0</v>
      </c>
      <c r="H12" s="165">
        <v>428.47</v>
      </c>
      <c r="I12" s="165">
        <v>3525.95</v>
      </c>
      <c r="J12" s="165">
        <v>465712.31</v>
      </c>
      <c r="K12" s="165">
        <v>50141.72</v>
      </c>
      <c r="L12" s="165">
        <v>12074.64</v>
      </c>
      <c r="M12" s="165">
        <v>0</v>
      </c>
      <c r="N12" s="165">
        <v>5760.64</v>
      </c>
      <c r="O12" s="165">
        <v>23545.13</v>
      </c>
      <c r="P12" s="165">
        <v>2</v>
      </c>
      <c r="Q12" s="165">
        <v>4388.42</v>
      </c>
      <c r="R12" s="165">
        <v>0</v>
      </c>
      <c r="S12" s="165">
        <v>15.36</v>
      </c>
      <c r="T12" s="165">
        <v>0</v>
      </c>
      <c r="U12" s="233">
        <v>0</v>
      </c>
      <c r="V12" s="166">
        <f t="shared" si="0"/>
        <v>610506.56000000006</v>
      </c>
    </row>
    <row r="13" spans="1:22" s="168" customFormat="1" ht="36.75" customHeight="1" x14ac:dyDescent="0.3">
      <c r="A13" s="167"/>
      <c r="B13" s="164" t="s">
        <v>180</v>
      </c>
      <c r="C13" s="165">
        <v>68872.929999999993</v>
      </c>
      <c r="D13" s="165">
        <v>90400.38</v>
      </c>
      <c r="E13" s="165">
        <v>2478.86</v>
      </c>
      <c r="F13" s="165">
        <v>0</v>
      </c>
      <c r="G13" s="165">
        <v>11.41</v>
      </c>
      <c r="H13" s="165">
        <v>381.69</v>
      </c>
      <c r="I13" s="165">
        <v>9336.7199999999993</v>
      </c>
      <c r="J13" s="165">
        <v>1085643.3</v>
      </c>
      <c r="K13" s="165">
        <v>51507.39</v>
      </c>
      <c r="L13" s="165">
        <v>56696.21</v>
      </c>
      <c r="M13" s="165">
        <v>67.5</v>
      </c>
      <c r="N13" s="165">
        <v>31123.47</v>
      </c>
      <c r="O13" s="165">
        <v>197609.01</v>
      </c>
      <c r="P13" s="165">
        <v>2305.9499999999998</v>
      </c>
      <c r="Q13" s="165">
        <v>11862.96</v>
      </c>
      <c r="R13" s="165">
        <v>0</v>
      </c>
      <c r="S13" s="165">
        <v>49.75</v>
      </c>
      <c r="T13" s="165">
        <v>0</v>
      </c>
      <c r="U13" s="233">
        <v>0</v>
      </c>
      <c r="V13" s="166">
        <f t="shared" si="0"/>
        <v>1608347.5299999998</v>
      </c>
    </row>
    <row r="14" spans="1:22" ht="36.75" customHeight="1" x14ac:dyDescent="0.3">
      <c r="A14" s="163"/>
      <c r="B14" s="164" t="s">
        <v>181</v>
      </c>
      <c r="C14" s="165">
        <v>0</v>
      </c>
      <c r="D14" s="165">
        <v>0</v>
      </c>
      <c r="E14" s="165">
        <v>1177.5899999999999</v>
      </c>
      <c r="F14" s="165">
        <v>0</v>
      </c>
      <c r="G14" s="165">
        <v>0</v>
      </c>
      <c r="H14" s="165">
        <v>352.5</v>
      </c>
      <c r="I14" s="165">
        <v>244.34</v>
      </c>
      <c r="J14" s="165">
        <v>51336.05</v>
      </c>
      <c r="K14" s="165">
        <v>5470.95</v>
      </c>
      <c r="L14" s="165">
        <v>1076.33</v>
      </c>
      <c r="M14" s="165">
        <v>0</v>
      </c>
      <c r="N14" s="165">
        <v>117</v>
      </c>
      <c r="O14" s="165">
        <v>0</v>
      </c>
      <c r="P14" s="165">
        <v>0</v>
      </c>
      <c r="Q14" s="165">
        <v>452.5</v>
      </c>
      <c r="R14" s="165">
        <v>0</v>
      </c>
      <c r="S14" s="165">
        <v>4</v>
      </c>
      <c r="T14" s="165">
        <v>0</v>
      </c>
      <c r="U14" s="233">
        <v>0</v>
      </c>
      <c r="V14" s="166">
        <f t="shared" si="0"/>
        <v>60231.26</v>
      </c>
    </row>
    <row r="15" spans="1:22" s="44" customFormat="1" ht="36.75" customHeight="1" x14ac:dyDescent="0.3">
      <c r="A15" s="157"/>
      <c r="B15" s="158" t="s">
        <v>182</v>
      </c>
      <c r="C15" s="161">
        <v>38556.83</v>
      </c>
      <c r="D15" s="161">
        <v>57322.26</v>
      </c>
      <c r="E15" s="161">
        <v>361.57</v>
      </c>
      <c r="F15" s="161">
        <v>55.25</v>
      </c>
      <c r="G15" s="161">
        <v>0</v>
      </c>
      <c r="H15" s="161">
        <v>51.83</v>
      </c>
      <c r="I15" s="161">
        <v>3205.5</v>
      </c>
      <c r="J15" s="161">
        <v>773483.44</v>
      </c>
      <c r="K15" s="161">
        <v>19360.77</v>
      </c>
      <c r="L15" s="161">
        <v>67124.91</v>
      </c>
      <c r="M15" s="161">
        <v>0</v>
      </c>
      <c r="N15" s="161">
        <v>78656.12</v>
      </c>
      <c r="O15" s="161">
        <v>121399.01</v>
      </c>
      <c r="P15" s="161">
        <v>78814.66</v>
      </c>
      <c r="Q15" s="161">
        <v>5157.3100000000004</v>
      </c>
      <c r="R15" s="161">
        <v>0</v>
      </c>
      <c r="S15" s="161">
        <v>34.58</v>
      </c>
      <c r="T15" s="161">
        <v>0</v>
      </c>
      <c r="U15" s="232">
        <v>0</v>
      </c>
      <c r="V15" s="162">
        <f t="shared" si="0"/>
        <v>1243584.04</v>
      </c>
    </row>
    <row r="16" spans="1:22" s="44" customFormat="1" ht="22.5" customHeight="1" x14ac:dyDescent="0.3">
      <c r="A16" s="157"/>
      <c r="B16" s="158" t="s">
        <v>183</v>
      </c>
      <c r="C16" s="161">
        <v>64332.46</v>
      </c>
      <c r="D16" s="161">
        <v>78710.710000000006</v>
      </c>
      <c r="E16" s="161">
        <v>4187.0200000000004</v>
      </c>
      <c r="F16" s="161">
        <v>9</v>
      </c>
      <c r="G16" s="161">
        <v>5.87</v>
      </c>
      <c r="H16" s="161">
        <v>554.97</v>
      </c>
      <c r="I16" s="161">
        <v>11752.439999999999</v>
      </c>
      <c r="J16" s="161">
        <v>2518727.52</v>
      </c>
      <c r="K16" s="161">
        <v>171608.99</v>
      </c>
      <c r="L16" s="161">
        <v>94284.17</v>
      </c>
      <c r="M16" s="161">
        <v>148.82999999999998</v>
      </c>
      <c r="N16" s="161">
        <v>54193.41</v>
      </c>
      <c r="O16" s="161">
        <v>68971.64</v>
      </c>
      <c r="P16" s="161">
        <v>406.89000000000004</v>
      </c>
      <c r="Q16" s="161">
        <v>10684.18</v>
      </c>
      <c r="R16" s="161">
        <v>0</v>
      </c>
      <c r="S16" s="161">
        <v>28.18</v>
      </c>
      <c r="T16" s="161">
        <v>0</v>
      </c>
      <c r="U16" s="161">
        <f t="shared" ref="U16" si="2">SUM(U17:U18)</f>
        <v>0</v>
      </c>
      <c r="V16" s="162">
        <f t="shared" si="0"/>
        <v>3078606.2800000012</v>
      </c>
    </row>
    <row r="17" spans="1:22" s="170" customFormat="1" ht="36.75" customHeight="1" x14ac:dyDescent="0.3">
      <c r="A17" s="169"/>
      <c r="B17" s="164" t="s">
        <v>184</v>
      </c>
      <c r="C17" s="165">
        <v>14785.4</v>
      </c>
      <c r="D17" s="165">
        <v>16966.73</v>
      </c>
      <c r="E17" s="165">
        <v>967.33</v>
      </c>
      <c r="F17" s="165">
        <v>0</v>
      </c>
      <c r="G17" s="165">
        <v>0</v>
      </c>
      <c r="H17" s="165">
        <v>278.31</v>
      </c>
      <c r="I17" s="165">
        <v>5143.78</v>
      </c>
      <c r="J17" s="165">
        <v>1534317.59</v>
      </c>
      <c r="K17" s="165">
        <v>118623.61</v>
      </c>
      <c r="L17" s="165">
        <v>36690.25</v>
      </c>
      <c r="M17" s="165">
        <v>82.83</v>
      </c>
      <c r="N17" s="165">
        <v>36535.14</v>
      </c>
      <c r="O17" s="165">
        <v>9297.75</v>
      </c>
      <c r="P17" s="165">
        <v>39.229999999999997</v>
      </c>
      <c r="Q17" s="165">
        <v>8132.17</v>
      </c>
      <c r="R17" s="165">
        <v>0</v>
      </c>
      <c r="S17" s="165">
        <v>10.01</v>
      </c>
      <c r="T17" s="165">
        <v>0</v>
      </c>
      <c r="U17" s="233">
        <v>0</v>
      </c>
      <c r="V17" s="166">
        <f t="shared" si="0"/>
        <v>1781870.1300000001</v>
      </c>
    </row>
    <row r="18" spans="1:22" s="170" customFormat="1" ht="36.75" customHeight="1" x14ac:dyDescent="0.3">
      <c r="A18" s="169"/>
      <c r="B18" s="164" t="s">
        <v>185</v>
      </c>
      <c r="C18" s="165">
        <v>49547.06</v>
      </c>
      <c r="D18" s="165">
        <v>61743.98</v>
      </c>
      <c r="E18" s="165">
        <v>3219.69</v>
      </c>
      <c r="F18" s="165">
        <v>9</v>
      </c>
      <c r="G18" s="165">
        <v>5.87</v>
      </c>
      <c r="H18" s="165">
        <v>276.66000000000003</v>
      </c>
      <c r="I18" s="165">
        <v>6608.66</v>
      </c>
      <c r="J18" s="165">
        <v>984409.93</v>
      </c>
      <c r="K18" s="165">
        <v>52985.38</v>
      </c>
      <c r="L18" s="165">
        <v>57593.919999999998</v>
      </c>
      <c r="M18" s="165">
        <v>66</v>
      </c>
      <c r="N18" s="165">
        <v>17658.27</v>
      </c>
      <c r="O18" s="165">
        <v>59673.89</v>
      </c>
      <c r="P18" s="165">
        <v>367.66</v>
      </c>
      <c r="Q18" s="165">
        <v>2552.0100000000002</v>
      </c>
      <c r="R18" s="165">
        <v>0</v>
      </c>
      <c r="S18" s="165">
        <v>18.170000000000002</v>
      </c>
      <c r="T18" s="165">
        <v>0</v>
      </c>
      <c r="U18" s="233">
        <v>0</v>
      </c>
      <c r="V18" s="166">
        <f t="shared" si="0"/>
        <v>1296736.1499999997</v>
      </c>
    </row>
    <row r="19" spans="1:22" s="44" customFormat="1" ht="36.75" customHeight="1" x14ac:dyDescent="0.3">
      <c r="A19" s="157"/>
      <c r="B19" s="158" t="s">
        <v>186</v>
      </c>
      <c r="C19" s="161">
        <v>87352.6</v>
      </c>
      <c r="D19" s="161">
        <v>106494.64</v>
      </c>
      <c r="E19" s="161">
        <v>555.17999999999995</v>
      </c>
      <c r="F19" s="161">
        <v>64.58</v>
      </c>
      <c r="G19" s="161">
        <v>3.65</v>
      </c>
      <c r="H19" s="161">
        <v>573.65</v>
      </c>
      <c r="I19" s="161">
        <v>17168.03</v>
      </c>
      <c r="J19" s="161">
        <v>2540118.4300000002</v>
      </c>
      <c r="K19" s="161">
        <v>203879.23</v>
      </c>
      <c r="L19" s="161">
        <v>54565.279999999999</v>
      </c>
      <c r="M19" s="161">
        <v>56.76</v>
      </c>
      <c r="N19" s="161">
        <v>102973.95</v>
      </c>
      <c r="O19" s="161">
        <v>135403.35</v>
      </c>
      <c r="P19" s="161">
        <v>2980.7350000000001</v>
      </c>
      <c r="Q19" s="161">
        <v>15182.56</v>
      </c>
      <c r="R19" s="161">
        <v>0</v>
      </c>
      <c r="S19" s="161">
        <v>88.56</v>
      </c>
      <c r="T19" s="161">
        <v>0</v>
      </c>
      <c r="U19" s="232">
        <v>0</v>
      </c>
      <c r="V19" s="162">
        <f t="shared" si="0"/>
        <v>3267461.1850000001</v>
      </c>
    </row>
    <row r="20" spans="1:22" s="44" customFormat="1" ht="36.75" customHeight="1" x14ac:dyDescent="0.3">
      <c r="A20" s="157"/>
      <c r="B20" s="158" t="s">
        <v>187</v>
      </c>
      <c r="C20" s="161">
        <v>135.33000000000001</v>
      </c>
      <c r="D20" s="161">
        <v>188.75</v>
      </c>
      <c r="E20" s="161">
        <v>13.5</v>
      </c>
      <c r="F20" s="161">
        <v>0</v>
      </c>
      <c r="G20" s="161">
        <v>8</v>
      </c>
      <c r="H20" s="161">
        <v>1167.6400000000001</v>
      </c>
      <c r="I20" s="161">
        <v>1398.98</v>
      </c>
      <c r="J20" s="161">
        <v>350498.69</v>
      </c>
      <c r="K20" s="161">
        <v>41189.78</v>
      </c>
      <c r="L20" s="161">
        <v>2450.7399999999998</v>
      </c>
      <c r="M20" s="161">
        <v>0</v>
      </c>
      <c r="N20" s="161">
        <v>1052.46</v>
      </c>
      <c r="O20" s="161">
        <v>15</v>
      </c>
      <c r="P20" s="161">
        <v>0</v>
      </c>
      <c r="Q20" s="161">
        <v>3853.08</v>
      </c>
      <c r="R20" s="161">
        <v>0</v>
      </c>
      <c r="S20" s="161">
        <v>23.83</v>
      </c>
      <c r="T20" s="161">
        <v>0</v>
      </c>
      <c r="U20" s="232">
        <v>0</v>
      </c>
      <c r="V20" s="162">
        <f t="shared" si="0"/>
        <v>401995.78000000009</v>
      </c>
    </row>
    <row r="21" spans="1:22" s="44" customFormat="1" ht="22.5" customHeight="1" x14ac:dyDescent="0.3">
      <c r="A21" s="157"/>
      <c r="B21" s="158" t="s">
        <v>188</v>
      </c>
      <c r="C21" s="161">
        <v>24257.71</v>
      </c>
      <c r="D21" s="161">
        <v>35584.840000000004</v>
      </c>
      <c r="E21" s="161">
        <v>39.19</v>
      </c>
      <c r="F21" s="161">
        <v>0</v>
      </c>
      <c r="G21" s="161">
        <v>0</v>
      </c>
      <c r="H21" s="161">
        <v>62.58</v>
      </c>
      <c r="I21" s="161">
        <v>1777.52</v>
      </c>
      <c r="J21" s="161">
        <v>530707.89</v>
      </c>
      <c r="K21" s="161">
        <v>41496.620000000003</v>
      </c>
      <c r="L21" s="161">
        <v>15995.65</v>
      </c>
      <c r="M21" s="161">
        <v>0</v>
      </c>
      <c r="N21" s="161">
        <v>27843.82</v>
      </c>
      <c r="O21" s="161">
        <v>39940.51</v>
      </c>
      <c r="P21" s="161">
        <v>50.4</v>
      </c>
      <c r="Q21" s="161">
        <v>2669.5499999999997</v>
      </c>
      <c r="R21" s="161">
        <v>0</v>
      </c>
      <c r="S21" s="161">
        <v>8</v>
      </c>
      <c r="T21" s="161">
        <v>0</v>
      </c>
      <c r="U21" s="161">
        <f t="shared" ref="U21" si="3">SUM(U22:U23)</f>
        <v>0</v>
      </c>
      <c r="V21" s="162">
        <f t="shared" si="0"/>
        <v>720434.28</v>
      </c>
    </row>
    <row r="22" spans="1:22" s="170" customFormat="1" ht="36.75" customHeight="1" x14ac:dyDescent="0.3">
      <c r="A22" s="169"/>
      <c r="B22" s="164" t="s">
        <v>189</v>
      </c>
      <c r="C22" s="165">
        <v>22638.880000000001</v>
      </c>
      <c r="D22" s="165">
        <v>33574.33</v>
      </c>
      <c r="E22" s="165">
        <v>25.94</v>
      </c>
      <c r="F22" s="165">
        <v>0</v>
      </c>
      <c r="G22" s="165">
        <v>0</v>
      </c>
      <c r="H22" s="165">
        <v>62.58</v>
      </c>
      <c r="I22" s="165">
        <v>1532.14</v>
      </c>
      <c r="J22" s="165">
        <v>492646.38</v>
      </c>
      <c r="K22" s="165">
        <v>37648.54</v>
      </c>
      <c r="L22" s="165">
        <v>14973.64</v>
      </c>
      <c r="M22" s="165">
        <v>0</v>
      </c>
      <c r="N22" s="165">
        <v>27257.15</v>
      </c>
      <c r="O22" s="165">
        <v>32473.86</v>
      </c>
      <c r="P22" s="165">
        <v>50.4</v>
      </c>
      <c r="Q22" s="165">
        <v>2212.6799999999998</v>
      </c>
      <c r="R22" s="165">
        <v>0</v>
      </c>
      <c r="S22" s="165">
        <v>0.5</v>
      </c>
      <c r="T22" s="165">
        <v>0</v>
      </c>
      <c r="U22" s="233">
        <v>0</v>
      </c>
      <c r="V22" s="166">
        <f t="shared" si="0"/>
        <v>665097.02000000014</v>
      </c>
    </row>
    <row r="23" spans="1:22" s="170" customFormat="1" ht="36.75" customHeight="1" x14ac:dyDescent="0.3">
      <c r="A23" s="169"/>
      <c r="B23" s="164" t="s">
        <v>190</v>
      </c>
      <c r="C23" s="165">
        <v>1618.83</v>
      </c>
      <c r="D23" s="165">
        <v>2010.51</v>
      </c>
      <c r="E23" s="165">
        <v>13.25</v>
      </c>
      <c r="F23" s="165">
        <v>0</v>
      </c>
      <c r="G23" s="165">
        <v>0</v>
      </c>
      <c r="H23" s="165">
        <v>0</v>
      </c>
      <c r="I23" s="165">
        <v>245.38</v>
      </c>
      <c r="J23" s="165">
        <v>38061.51</v>
      </c>
      <c r="K23" s="165">
        <v>3848.08</v>
      </c>
      <c r="L23" s="165">
        <v>1022.01</v>
      </c>
      <c r="M23" s="165">
        <v>0</v>
      </c>
      <c r="N23" s="165">
        <v>586.66999999999996</v>
      </c>
      <c r="O23" s="165">
        <v>7466.65</v>
      </c>
      <c r="P23" s="165">
        <v>0</v>
      </c>
      <c r="Q23" s="165">
        <v>456.87</v>
      </c>
      <c r="R23" s="165">
        <v>0</v>
      </c>
      <c r="S23" s="165">
        <v>7.5</v>
      </c>
      <c r="T23" s="165">
        <v>0</v>
      </c>
      <c r="U23" s="233">
        <v>0</v>
      </c>
      <c r="V23" s="166">
        <f t="shared" si="0"/>
        <v>55337.260000000009</v>
      </c>
    </row>
    <row r="24" spans="1:22" s="44" customFormat="1" ht="36.75" customHeight="1" x14ac:dyDescent="0.3">
      <c r="A24" s="157"/>
      <c r="B24" s="158" t="s">
        <v>191</v>
      </c>
      <c r="C24" s="161">
        <v>61040.65</v>
      </c>
      <c r="D24" s="161">
        <v>74559.600000000006</v>
      </c>
      <c r="E24" s="161">
        <v>1887.7</v>
      </c>
      <c r="F24" s="161">
        <v>3</v>
      </c>
      <c r="G24" s="161">
        <v>18.329999999999998</v>
      </c>
      <c r="H24" s="161">
        <v>2870.43</v>
      </c>
      <c r="I24" s="161">
        <v>17370.43</v>
      </c>
      <c r="J24" s="161">
        <v>4163886.21</v>
      </c>
      <c r="K24" s="161">
        <v>698311.54</v>
      </c>
      <c r="L24" s="161">
        <v>61200.08</v>
      </c>
      <c r="M24" s="161">
        <v>107.3</v>
      </c>
      <c r="N24" s="161">
        <v>76748.38</v>
      </c>
      <c r="O24" s="161">
        <v>51458.69</v>
      </c>
      <c r="P24" s="161">
        <v>2156.2800000000002</v>
      </c>
      <c r="Q24" s="161">
        <v>28187.17</v>
      </c>
      <c r="R24" s="161">
        <v>0</v>
      </c>
      <c r="S24" s="161">
        <v>212.29</v>
      </c>
      <c r="T24" s="161">
        <v>0.01</v>
      </c>
      <c r="U24" s="232">
        <v>0</v>
      </c>
      <c r="V24" s="162">
        <f t="shared" si="0"/>
        <v>5240018.09</v>
      </c>
    </row>
    <row r="25" spans="1:22" s="44" customFormat="1" ht="36.75" customHeight="1" x14ac:dyDescent="0.3">
      <c r="A25" s="157"/>
      <c r="B25" s="158" t="s">
        <v>192</v>
      </c>
      <c r="C25" s="161">
        <v>6150.2</v>
      </c>
      <c r="D25" s="161">
        <v>8288.7199999999993</v>
      </c>
      <c r="E25" s="161">
        <v>315.61</v>
      </c>
      <c r="F25" s="161">
        <v>13</v>
      </c>
      <c r="G25" s="161">
        <v>18</v>
      </c>
      <c r="H25" s="161">
        <v>1058.25</v>
      </c>
      <c r="I25" s="161">
        <v>9441.68</v>
      </c>
      <c r="J25" s="161">
        <v>1287042.81</v>
      </c>
      <c r="K25" s="161">
        <v>227035.06</v>
      </c>
      <c r="L25" s="161">
        <v>19982.009999999998</v>
      </c>
      <c r="M25" s="161">
        <v>65</v>
      </c>
      <c r="N25" s="161">
        <v>35050.550000000003</v>
      </c>
      <c r="O25" s="161">
        <v>28466.22</v>
      </c>
      <c r="P25" s="161">
        <v>71.25</v>
      </c>
      <c r="Q25" s="161">
        <v>30542.1</v>
      </c>
      <c r="R25" s="161">
        <v>0</v>
      </c>
      <c r="S25" s="161">
        <v>57.86</v>
      </c>
      <c r="T25" s="161">
        <v>0</v>
      </c>
      <c r="U25" s="232">
        <v>0</v>
      </c>
      <c r="V25" s="162">
        <f t="shared" si="0"/>
        <v>1653598.3200000003</v>
      </c>
    </row>
    <row r="26" spans="1:22" s="44" customFormat="1" ht="22.5" customHeight="1" x14ac:dyDescent="0.3">
      <c r="A26" s="157"/>
      <c r="B26" s="158" t="s">
        <v>193</v>
      </c>
      <c r="C26" s="161">
        <v>53356.52</v>
      </c>
      <c r="D26" s="161">
        <v>49249.42</v>
      </c>
      <c r="E26" s="161">
        <v>9905.66</v>
      </c>
      <c r="F26" s="161">
        <v>384.99</v>
      </c>
      <c r="G26" s="161">
        <v>54</v>
      </c>
      <c r="H26" s="161">
        <v>7234.6</v>
      </c>
      <c r="I26" s="161">
        <v>39463.72</v>
      </c>
      <c r="J26" s="161">
        <v>2086973.45</v>
      </c>
      <c r="K26" s="161">
        <v>312112.74</v>
      </c>
      <c r="L26" s="161">
        <v>9065.82</v>
      </c>
      <c r="M26" s="161">
        <v>15.5</v>
      </c>
      <c r="N26" s="161">
        <v>11689.03</v>
      </c>
      <c r="O26" s="161">
        <v>107.98</v>
      </c>
      <c r="P26" s="161">
        <v>42.17</v>
      </c>
      <c r="Q26" s="161">
        <v>5452.43</v>
      </c>
      <c r="R26" s="161">
        <v>8048.22</v>
      </c>
      <c r="S26" s="161">
        <v>102.9</v>
      </c>
      <c r="T26" s="161">
        <v>17871.04</v>
      </c>
      <c r="U26" s="232">
        <v>0</v>
      </c>
      <c r="V26" s="162">
        <f t="shared" si="0"/>
        <v>2611130.1899999995</v>
      </c>
    </row>
    <row r="27" spans="1:22" s="26" customFormat="1" ht="24.9" customHeight="1" thickBot="1" x14ac:dyDescent="0.3">
      <c r="A27" s="171" t="s">
        <v>2</v>
      </c>
      <c r="B27" s="172"/>
      <c r="C27" s="173">
        <f>SUM(C5,C6,C15,C16,C19,C20,C21,C24,C25,C26)</f>
        <v>477609.3600000001</v>
      </c>
      <c r="D27" s="173">
        <f t="shared" ref="D27:U27" si="4">SUM(D5,D6,D15,D16,D19,D20,D21,D24,D25,D26)</f>
        <v>594687.09000000008</v>
      </c>
      <c r="E27" s="173">
        <f t="shared" si="4"/>
        <v>26489.81</v>
      </c>
      <c r="F27" s="173">
        <f t="shared" si="4"/>
        <v>544.08000000000004</v>
      </c>
      <c r="G27" s="173">
        <f t="shared" si="4"/>
        <v>127.37</v>
      </c>
      <c r="H27" s="173">
        <f t="shared" si="4"/>
        <v>15055.91</v>
      </c>
      <c r="I27" s="173">
        <f t="shared" si="4"/>
        <v>121539.79000000001</v>
      </c>
      <c r="J27" s="173">
        <f t="shared" si="4"/>
        <v>16824482.460000001</v>
      </c>
      <c r="K27" s="173">
        <f t="shared" si="4"/>
        <v>1886367.2700000003</v>
      </c>
      <c r="L27" s="173">
        <f t="shared" si="4"/>
        <v>436213.4</v>
      </c>
      <c r="M27" s="173">
        <f t="shared" si="4"/>
        <v>464.39</v>
      </c>
      <c r="N27" s="173">
        <f t="shared" si="4"/>
        <v>452221.25000000006</v>
      </c>
      <c r="O27" s="173">
        <f t="shared" si="4"/>
        <v>817268.82000000007</v>
      </c>
      <c r="P27" s="173">
        <f t="shared" si="4"/>
        <v>94143.764999999999</v>
      </c>
      <c r="Q27" s="173">
        <f t="shared" si="4"/>
        <v>124150.16999999998</v>
      </c>
      <c r="R27" s="173">
        <f t="shared" si="4"/>
        <v>8048.22</v>
      </c>
      <c r="S27" s="173">
        <f t="shared" si="4"/>
        <v>706.98</v>
      </c>
      <c r="T27" s="173">
        <f t="shared" si="4"/>
        <v>17871.05</v>
      </c>
      <c r="U27" s="173">
        <f t="shared" si="4"/>
        <v>0</v>
      </c>
      <c r="V27" s="174">
        <f t="shared" si="0"/>
        <v>21897991.185000002</v>
      </c>
    </row>
    <row r="28" spans="1:22" ht="14.4" thickTop="1" x14ac:dyDescent="0.3">
      <c r="O28" s="156"/>
      <c r="P28" s="156"/>
      <c r="Q28" s="156"/>
    </row>
    <row r="29" spans="1:22" ht="24" x14ac:dyDescent="0.35">
      <c r="A29" s="177"/>
      <c r="B29"/>
      <c r="O29" s="156"/>
      <c r="P29" s="156"/>
      <c r="Q29" s="156"/>
    </row>
    <row r="30" spans="1:22" ht="22.2" customHeight="1" x14ac:dyDescent="0.35">
      <c r="E30" s="239"/>
    </row>
    <row r="32" spans="1:22" x14ac:dyDescent="0.3">
      <c r="O32" s="156"/>
      <c r="P32" s="156"/>
      <c r="Q32" s="156"/>
    </row>
    <row r="33" spans="15:17" x14ac:dyDescent="0.3">
      <c r="O33" s="156"/>
      <c r="P33" s="156"/>
      <c r="Q33" s="156"/>
    </row>
    <row r="34" spans="15:17" x14ac:dyDescent="0.3">
      <c r="O34" s="156"/>
      <c r="P34" s="156"/>
      <c r="Q34" s="156"/>
    </row>
    <row r="35" spans="15:17" x14ac:dyDescent="0.3">
      <c r="O35" s="156"/>
      <c r="P35" s="156"/>
      <c r="Q35" s="156"/>
    </row>
    <row r="36" spans="15:17" x14ac:dyDescent="0.3">
      <c r="O36" s="156"/>
      <c r="P36" s="156"/>
      <c r="Q36" s="156"/>
    </row>
    <row r="37" spans="15:17" x14ac:dyDescent="0.3">
      <c r="O37" s="156"/>
      <c r="P37" s="156"/>
      <c r="Q37" s="156"/>
    </row>
  </sheetData>
  <mergeCells count="2">
    <mergeCell ref="A1:V1"/>
    <mergeCell ref="A4:B4"/>
  </mergeCells>
  <printOptions horizontalCentered="1" verticalCentered="1"/>
  <pageMargins left="0.39370078740157483" right="0.39370078740157483" top="0.6692913385826772" bottom="0.59055118110236227" header="0" footer="0"/>
  <pageSetup paperSize="9" scale="41" orientation="landscape" r:id="rId1"/>
  <headerFooter alignWithMargins="0"/>
  <rowBreaks count="3" manualBreakCount="3">
    <brk id="27" max="16383" man="1"/>
    <brk id="30" max="16383" man="1"/>
    <brk id="40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V37"/>
  <sheetViews>
    <sheetView zoomScale="75" zoomScaleNormal="75" zoomScaleSheetLayoutView="51" workbookViewId="0">
      <selection activeCell="M12" sqref="M12"/>
    </sheetView>
  </sheetViews>
  <sheetFormatPr baseColWidth="10" defaultColWidth="8.88671875" defaultRowHeight="13.8" x14ac:dyDescent="0.3"/>
  <cols>
    <col min="1" max="1" width="2.6640625" style="175" customWidth="1"/>
    <col min="2" max="2" width="50.6640625" style="176" customWidth="1"/>
    <col min="3" max="17" width="14.33203125" style="176" customWidth="1"/>
    <col min="18" max="20" width="14.33203125" style="156" customWidth="1"/>
    <col min="21" max="21" width="14.33203125" style="156" hidden="1" customWidth="1"/>
    <col min="22" max="22" width="14.33203125" style="156" customWidth="1"/>
    <col min="23" max="255" width="8.88671875" style="156" customWidth="1"/>
    <col min="256" max="16384" width="8.88671875" style="156"/>
  </cols>
  <sheetData>
    <row r="1" spans="1:22" s="143" customFormat="1" ht="30" customHeight="1" x14ac:dyDescent="0.25">
      <c r="A1" s="289" t="s">
        <v>244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1"/>
      <c r="P1" s="291"/>
      <c r="Q1" s="291"/>
      <c r="R1" s="291"/>
      <c r="S1" s="291"/>
      <c r="T1" s="291"/>
      <c r="U1" s="291"/>
      <c r="V1" s="291"/>
    </row>
    <row r="2" spans="1:22" s="94" customFormat="1" ht="29.25" customHeight="1" x14ac:dyDescent="0.35">
      <c r="A2" s="144" t="s">
        <v>224</v>
      </c>
      <c r="B2" s="145"/>
      <c r="C2" s="146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3" spans="1:22" s="94" customFormat="1" ht="5.4" customHeight="1" thickBot="1" x14ac:dyDescent="0.4">
      <c r="A3" s="148"/>
      <c r="B3" s="149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</row>
    <row r="4" spans="1:22" ht="55.5" customHeight="1" thickTop="1" x14ac:dyDescent="0.3">
      <c r="A4" s="292" t="s">
        <v>171</v>
      </c>
      <c r="B4" s="293"/>
      <c r="C4" s="151" t="s">
        <v>12</v>
      </c>
      <c r="D4" s="151" t="s">
        <v>13</v>
      </c>
      <c r="E4" s="151" t="s">
        <v>14</v>
      </c>
      <c r="F4" s="151" t="s">
        <v>15</v>
      </c>
      <c r="G4" s="151" t="s">
        <v>16</v>
      </c>
      <c r="H4" s="151" t="s">
        <v>17</v>
      </c>
      <c r="I4" s="151" t="s">
        <v>18</v>
      </c>
      <c r="J4" s="151" t="s">
        <v>19</v>
      </c>
      <c r="K4" s="151" t="s">
        <v>20</v>
      </c>
      <c r="L4" s="151" t="s">
        <v>21</v>
      </c>
      <c r="M4" s="151" t="s">
        <v>22</v>
      </c>
      <c r="N4" s="151" t="s">
        <v>23</v>
      </c>
      <c r="O4" s="151" t="s">
        <v>24</v>
      </c>
      <c r="P4" s="151" t="s">
        <v>25</v>
      </c>
      <c r="Q4" s="151" t="s">
        <v>26</v>
      </c>
      <c r="R4" s="178" t="s">
        <v>27</v>
      </c>
      <c r="S4" s="179" t="s">
        <v>28</v>
      </c>
      <c r="T4" s="178" t="s">
        <v>29</v>
      </c>
      <c r="U4" s="235" t="s">
        <v>233</v>
      </c>
      <c r="V4" s="155" t="s">
        <v>2</v>
      </c>
    </row>
    <row r="5" spans="1:22" s="44" customFormat="1" ht="36.75" customHeight="1" x14ac:dyDescent="0.3">
      <c r="A5" s="157"/>
      <c r="B5" s="158" t="s">
        <v>172</v>
      </c>
      <c r="C5" s="159">
        <v>5623.01</v>
      </c>
      <c r="D5" s="159">
        <v>8667.26</v>
      </c>
      <c r="E5" s="159">
        <v>231.48</v>
      </c>
      <c r="F5" s="159">
        <v>0</v>
      </c>
      <c r="G5" s="159">
        <v>0</v>
      </c>
      <c r="H5" s="159">
        <v>26</v>
      </c>
      <c r="I5" s="159">
        <v>787.15</v>
      </c>
      <c r="J5" s="159">
        <v>78821.289999999994</v>
      </c>
      <c r="K5" s="159">
        <v>6644.33</v>
      </c>
      <c r="L5" s="159">
        <v>6948.47</v>
      </c>
      <c r="M5" s="159">
        <v>18</v>
      </c>
      <c r="N5" s="159">
        <v>4132.28</v>
      </c>
      <c r="O5" s="159">
        <v>10623.56</v>
      </c>
      <c r="P5" s="159">
        <v>16848.97</v>
      </c>
      <c r="Q5" s="159">
        <v>614.28</v>
      </c>
      <c r="R5" s="159">
        <v>0</v>
      </c>
      <c r="S5" s="159">
        <v>21.92</v>
      </c>
      <c r="T5" s="159">
        <v>0</v>
      </c>
      <c r="U5" s="231">
        <v>0</v>
      </c>
      <c r="V5" s="160">
        <f t="shared" ref="V5:V27" si="0">SUM(C5:U5)</f>
        <v>140008</v>
      </c>
    </row>
    <row r="6" spans="1:22" s="44" customFormat="1" ht="22.5" customHeight="1" x14ac:dyDescent="0.3">
      <c r="A6" s="157"/>
      <c r="B6" s="158" t="s">
        <v>173</v>
      </c>
      <c r="C6" s="161">
        <v>148850.68</v>
      </c>
      <c r="D6" s="161">
        <v>183958.27</v>
      </c>
      <c r="E6" s="161">
        <v>128147.37000000001</v>
      </c>
      <c r="F6" s="161">
        <v>22.26</v>
      </c>
      <c r="G6" s="161">
        <v>33.33</v>
      </c>
      <c r="H6" s="161">
        <v>2064.6999999999998</v>
      </c>
      <c r="I6" s="161">
        <v>25967.460000000003</v>
      </c>
      <c r="J6" s="161">
        <v>2472629.1700000004</v>
      </c>
      <c r="K6" s="161">
        <v>148945.14000000001</v>
      </c>
      <c r="L6" s="161">
        <v>104483.7</v>
      </c>
      <c r="M6" s="161">
        <v>67</v>
      </c>
      <c r="N6" s="161">
        <v>56792.820000000007</v>
      </c>
      <c r="O6" s="161">
        <v>471726.79000000004</v>
      </c>
      <c r="P6" s="161">
        <v>5375.7999999999993</v>
      </c>
      <c r="Q6" s="161">
        <v>14236.99</v>
      </c>
      <c r="R6" s="161">
        <v>0</v>
      </c>
      <c r="S6" s="161">
        <v>153.33999999999997</v>
      </c>
      <c r="T6" s="161">
        <v>0</v>
      </c>
      <c r="U6" s="161">
        <f t="shared" ref="U6" si="1">SUM(U7:U14)</f>
        <v>0</v>
      </c>
      <c r="V6" s="162">
        <f t="shared" si="0"/>
        <v>3763454.8200000003</v>
      </c>
    </row>
    <row r="7" spans="1:22" s="44" customFormat="1" ht="36.75" customHeight="1" x14ac:dyDescent="0.3">
      <c r="A7" s="163"/>
      <c r="B7" s="164" t="s">
        <v>174</v>
      </c>
      <c r="C7" s="165">
        <v>29659.15</v>
      </c>
      <c r="D7" s="165">
        <v>36741.51</v>
      </c>
      <c r="E7" s="165">
        <v>31383.73</v>
      </c>
      <c r="F7" s="165">
        <v>1</v>
      </c>
      <c r="G7" s="165">
        <v>10.51</v>
      </c>
      <c r="H7" s="165">
        <v>234.7</v>
      </c>
      <c r="I7" s="165">
        <v>4423.9399999999996</v>
      </c>
      <c r="J7" s="165">
        <v>480214.34</v>
      </c>
      <c r="K7" s="165">
        <v>34042.15</v>
      </c>
      <c r="L7" s="165">
        <v>17898.29</v>
      </c>
      <c r="M7" s="165">
        <v>0</v>
      </c>
      <c r="N7" s="165">
        <v>10998.62</v>
      </c>
      <c r="O7" s="165">
        <v>43192.78</v>
      </c>
      <c r="P7" s="165">
        <v>0</v>
      </c>
      <c r="Q7" s="165">
        <v>2003.19</v>
      </c>
      <c r="R7" s="165">
        <v>0</v>
      </c>
      <c r="S7" s="165">
        <v>25.5</v>
      </c>
      <c r="T7" s="165">
        <v>0</v>
      </c>
      <c r="U7" s="233">
        <v>0</v>
      </c>
      <c r="V7" s="166">
        <f t="shared" si="0"/>
        <v>690829.41</v>
      </c>
    </row>
    <row r="8" spans="1:22" s="168" customFormat="1" ht="36.75" customHeight="1" x14ac:dyDescent="0.3">
      <c r="A8" s="167"/>
      <c r="B8" s="164" t="s">
        <v>175</v>
      </c>
      <c r="C8" s="165">
        <v>9154.8700000000008</v>
      </c>
      <c r="D8" s="165">
        <v>10783.36</v>
      </c>
      <c r="E8" s="165">
        <v>5346.76</v>
      </c>
      <c r="F8" s="165">
        <v>0.03</v>
      </c>
      <c r="G8" s="165">
        <v>0</v>
      </c>
      <c r="H8" s="165">
        <v>95.4</v>
      </c>
      <c r="I8" s="165">
        <v>1523.62</v>
      </c>
      <c r="J8" s="165">
        <v>179383.25</v>
      </c>
      <c r="K8" s="165">
        <v>9707.5499999999993</v>
      </c>
      <c r="L8" s="165">
        <v>5464.08</v>
      </c>
      <c r="M8" s="165">
        <v>0</v>
      </c>
      <c r="N8" s="165">
        <v>5279.92</v>
      </c>
      <c r="O8" s="165">
        <v>72499.070000000007</v>
      </c>
      <c r="P8" s="165">
        <v>0</v>
      </c>
      <c r="Q8" s="165">
        <v>341.59</v>
      </c>
      <c r="R8" s="165">
        <v>0</v>
      </c>
      <c r="S8" s="165">
        <v>10</v>
      </c>
      <c r="T8" s="165">
        <v>0</v>
      </c>
      <c r="U8" s="233">
        <v>0</v>
      </c>
      <c r="V8" s="166">
        <f t="shared" si="0"/>
        <v>299589.50000000006</v>
      </c>
    </row>
    <row r="9" spans="1:22" s="168" customFormat="1" ht="36.75" customHeight="1" x14ac:dyDescent="0.3">
      <c r="A9" s="167"/>
      <c r="B9" s="164" t="s">
        <v>176</v>
      </c>
      <c r="C9" s="165">
        <v>4630.72</v>
      </c>
      <c r="D9" s="165">
        <v>6753.06</v>
      </c>
      <c r="E9" s="165">
        <v>1094.56</v>
      </c>
      <c r="F9" s="165">
        <v>3.5</v>
      </c>
      <c r="G9" s="165">
        <v>0</v>
      </c>
      <c r="H9" s="165">
        <v>229.23</v>
      </c>
      <c r="I9" s="165">
        <v>824.73</v>
      </c>
      <c r="J9" s="165">
        <v>74649.27</v>
      </c>
      <c r="K9" s="165">
        <v>4123.3900000000003</v>
      </c>
      <c r="L9" s="165">
        <v>4475.92</v>
      </c>
      <c r="M9" s="165">
        <v>0</v>
      </c>
      <c r="N9" s="165">
        <v>2815.31</v>
      </c>
      <c r="O9" s="165">
        <v>27740.48</v>
      </c>
      <c r="P9" s="165">
        <v>1040.47</v>
      </c>
      <c r="Q9" s="165">
        <v>390.5</v>
      </c>
      <c r="R9" s="165">
        <v>0</v>
      </c>
      <c r="S9" s="165">
        <v>7.75</v>
      </c>
      <c r="T9" s="165">
        <v>0</v>
      </c>
      <c r="U9" s="233">
        <v>0</v>
      </c>
      <c r="V9" s="166">
        <f t="shared" si="0"/>
        <v>128778.89</v>
      </c>
    </row>
    <row r="10" spans="1:22" ht="36.75" customHeight="1" x14ac:dyDescent="0.3">
      <c r="A10" s="163"/>
      <c r="B10" s="164" t="s">
        <v>177</v>
      </c>
      <c r="C10" s="165">
        <v>3081.33</v>
      </c>
      <c r="D10" s="165">
        <v>3921.77</v>
      </c>
      <c r="E10" s="165">
        <v>3389.19</v>
      </c>
      <c r="F10" s="165">
        <v>0</v>
      </c>
      <c r="G10" s="165">
        <v>0</v>
      </c>
      <c r="H10" s="165">
        <v>46.64</v>
      </c>
      <c r="I10" s="165">
        <v>551.74</v>
      </c>
      <c r="J10" s="165">
        <v>49296.43</v>
      </c>
      <c r="K10" s="165">
        <v>1828.83</v>
      </c>
      <c r="L10" s="165">
        <v>2135.4</v>
      </c>
      <c r="M10" s="165">
        <v>0</v>
      </c>
      <c r="N10" s="165">
        <v>1039.1099999999999</v>
      </c>
      <c r="O10" s="165">
        <v>8150.32</v>
      </c>
      <c r="P10" s="165">
        <v>0</v>
      </c>
      <c r="Q10" s="165">
        <v>174.27</v>
      </c>
      <c r="R10" s="165">
        <v>0</v>
      </c>
      <c r="S10" s="165">
        <v>0</v>
      </c>
      <c r="T10" s="165">
        <v>0</v>
      </c>
      <c r="U10" s="233">
        <v>0</v>
      </c>
      <c r="V10" s="166">
        <f t="shared" si="0"/>
        <v>73615.030000000013</v>
      </c>
    </row>
    <row r="11" spans="1:22" s="168" customFormat="1" ht="36.75" customHeight="1" x14ac:dyDescent="0.3">
      <c r="A11" s="167"/>
      <c r="B11" s="164" t="s">
        <v>178</v>
      </c>
      <c r="C11" s="165">
        <v>6250.86</v>
      </c>
      <c r="D11" s="165">
        <v>7391.37</v>
      </c>
      <c r="E11" s="165">
        <v>5200.1499999999996</v>
      </c>
      <c r="F11" s="165">
        <v>7.5</v>
      </c>
      <c r="G11" s="165">
        <v>0</v>
      </c>
      <c r="H11" s="165">
        <v>91.55</v>
      </c>
      <c r="I11" s="165">
        <v>660.4</v>
      </c>
      <c r="J11" s="165">
        <v>94839.98</v>
      </c>
      <c r="K11" s="165">
        <v>2588.87</v>
      </c>
      <c r="L11" s="165">
        <v>4921.93</v>
      </c>
      <c r="M11" s="165">
        <v>0</v>
      </c>
      <c r="N11" s="165">
        <v>2204.7399999999998</v>
      </c>
      <c r="O11" s="165">
        <v>25966.66</v>
      </c>
      <c r="P11" s="165">
        <v>452.65</v>
      </c>
      <c r="Q11" s="165">
        <v>127.73</v>
      </c>
      <c r="R11" s="165">
        <v>0</v>
      </c>
      <c r="S11" s="165">
        <v>4</v>
      </c>
      <c r="T11" s="165">
        <v>0</v>
      </c>
      <c r="U11" s="233">
        <v>0</v>
      </c>
      <c r="V11" s="166">
        <f t="shared" si="0"/>
        <v>150708.38999999998</v>
      </c>
    </row>
    <row r="12" spans="1:22" ht="36.75" customHeight="1" x14ac:dyDescent="0.3">
      <c r="A12" s="163"/>
      <c r="B12" s="164" t="s">
        <v>179</v>
      </c>
      <c r="C12" s="165">
        <v>19487.13</v>
      </c>
      <c r="D12" s="165">
        <v>23089.919999999998</v>
      </c>
      <c r="E12" s="165">
        <v>26005.919999999998</v>
      </c>
      <c r="F12" s="165">
        <v>10.23</v>
      </c>
      <c r="G12" s="165">
        <v>0</v>
      </c>
      <c r="H12" s="165">
        <v>532.62</v>
      </c>
      <c r="I12" s="165">
        <v>4898.9399999999996</v>
      </c>
      <c r="J12" s="165">
        <v>461677.39</v>
      </c>
      <c r="K12" s="165">
        <v>44328.46</v>
      </c>
      <c r="L12" s="165">
        <v>12124.46</v>
      </c>
      <c r="M12" s="165">
        <v>0</v>
      </c>
      <c r="N12" s="165">
        <v>6389.54</v>
      </c>
      <c r="O12" s="165">
        <v>49993.96</v>
      </c>
      <c r="P12" s="165">
        <v>92</v>
      </c>
      <c r="Q12" s="165">
        <v>3322.93</v>
      </c>
      <c r="R12" s="165">
        <v>0</v>
      </c>
      <c r="S12" s="165">
        <v>26.29</v>
      </c>
      <c r="T12" s="165">
        <v>0</v>
      </c>
      <c r="U12" s="233">
        <v>0</v>
      </c>
      <c r="V12" s="166">
        <f t="shared" si="0"/>
        <v>651979.79</v>
      </c>
    </row>
    <row r="13" spans="1:22" s="168" customFormat="1" ht="36.75" customHeight="1" x14ac:dyDescent="0.3">
      <c r="A13" s="167"/>
      <c r="B13" s="164" t="s">
        <v>180</v>
      </c>
      <c r="C13" s="165">
        <v>76586.62</v>
      </c>
      <c r="D13" s="165">
        <v>95277.28</v>
      </c>
      <c r="E13" s="165">
        <v>53387.76</v>
      </c>
      <c r="F13" s="165">
        <v>0</v>
      </c>
      <c r="G13" s="165">
        <v>22.82</v>
      </c>
      <c r="H13" s="165">
        <v>486.81</v>
      </c>
      <c r="I13" s="165">
        <v>12684.28</v>
      </c>
      <c r="J13" s="165">
        <v>1080970.78</v>
      </c>
      <c r="K13" s="165">
        <v>47674.48</v>
      </c>
      <c r="L13" s="165">
        <v>56528.23</v>
      </c>
      <c r="M13" s="165">
        <v>67</v>
      </c>
      <c r="N13" s="165">
        <v>28061.58</v>
      </c>
      <c r="O13" s="165">
        <v>244183.52</v>
      </c>
      <c r="P13" s="165">
        <v>3790.68</v>
      </c>
      <c r="Q13" s="165">
        <v>7399.28</v>
      </c>
      <c r="R13" s="165">
        <v>0</v>
      </c>
      <c r="S13" s="165">
        <v>79.8</v>
      </c>
      <c r="T13" s="165">
        <v>0</v>
      </c>
      <c r="U13" s="233">
        <v>0</v>
      </c>
      <c r="V13" s="166">
        <f t="shared" si="0"/>
        <v>1707200.9200000002</v>
      </c>
    </row>
    <row r="14" spans="1:22" ht="36.75" customHeight="1" x14ac:dyDescent="0.3">
      <c r="A14" s="163"/>
      <c r="B14" s="164" t="s">
        <v>181</v>
      </c>
      <c r="C14" s="165">
        <v>0</v>
      </c>
      <c r="D14" s="165">
        <v>0</v>
      </c>
      <c r="E14" s="165">
        <v>2339.3000000000002</v>
      </c>
      <c r="F14" s="165">
        <v>0</v>
      </c>
      <c r="G14" s="165">
        <v>0</v>
      </c>
      <c r="H14" s="165">
        <v>347.75</v>
      </c>
      <c r="I14" s="165">
        <v>399.81</v>
      </c>
      <c r="J14" s="165">
        <v>51597.73</v>
      </c>
      <c r="K14" s="165">
        <v>4651.41</v>
      </c>
      <c r="L14" s="165">
        <v>935.39</v>
      </c>
      <c r="M14" s="165">
        <v>0</v>
      </c>
      <c r="N14" s="165">
        <v>4</v>
      </c>
      <c r="O14" s="165">
        <v>0</v>
      </c>
      <c r="P14" s="165">
        <v>0</v>
      </c>
      <c r="Q14" s="165">
        <v>477.5</v>
      </c>
      <c r="R14" s="165">
        <v>0</v>
      </c>
      <c r="S14" s="165">
        <v>0</v>
      </c>
      <c r="T14" s="165">
        <v>0</v>
      </c>
      <c r="U14" s="233">
        <v>0</v>
      </c>
      <c r="V14" s="166">
        <f t="shared" si="0"/>
        <v>60752.89</v>
      </c>
    </row>
    <row r="15" spans="1:22" s="44" customFormat="1" ht="36.75" customHeight="1" x14ac:dyDescent="0.3">
      <c r="A15" s="157"/>
      <c r="B15" s="158" t="s">
        <v>182</v>
      </c>
      <c r="C15" s="161">
        <v>42751.19</v>
      </c>
      <c r="D15" s="161">
        <v>62756.2</v>
      </c>
      <c r="E15" s="161">
        <v>6473.1</v>
      </c>
      <c r="F15" s="161">
        <v>35.75</v>
      </c>
      <c r="G15" s="161">
        <v>0</v>
      </c>
      <c r="H15" s="161">
        <v>58.63</v>
      </c>
      <c r="I15" s="161">
        <v>4254.8999999999996</v>
      </c>
      <c r="J15" s="161">
        <v>760014.47</v>
      </c>
      <c r="K15" s="161">
        <v>17423.59</v>
      </c>
      <c r="L15" s="161">
        <v>68019.92</v>
      </c>
      <c r="M15" s="161">
        <v>2</v>
      </c>
      <c r="N15" s="161">
        <v>19432.55</v>
      </c>
      <c r="O15" s="161">
        <v>142437.75</v>
      </c>
      <c r="P15" s="161">
        <v>188382.72500000001</v>
      </c>
      <c r="Q15" s="161">
        <v>568.71</v>
      </c>
      <c r="R15" s="161">
        <v>0</v>
      </c>
      <c r="S15" s="161">
        <v>24.5</v>
      </c>
      <c r="T15" s="161">
        <v>0</v>
      </c>
      <c r="U15" s="232">
        <v>0</v>
      </c>
      <c r="V15" s="162">
        <f t="shared" si="0"/>
        <v>1312635.9850000001</v>
      </c>
    </row>
    <row r="16" spans="1:22" s="44" customFormat="1" ht="22.5" customHeight="1" x14ac:dyDescent="0.3">
      <c r="A16" s="157"/>
      <c r="B16" s="158" t="s">
        <v>183</v>
      </c>
      <c r="C16" s="161">
        <v>67822.42</v>
      </c>
      <c r="D16" s="161">
        <v>80098.25</v>
      </c>
      <c r="E16" s="161">
        <v>70139.17</v>
      </c>
      <c r="F16" s="161">
        <v>0.01</v>
      </c>
      <c r="G16" s="161">
        <v>18.170000000000002</v>
      </c>
      <c r="H16" s="161">
        <v>810.43000000000006</v>
      </c>
      <c r="I16" s="161">
        <v>15474.56</v>
      </c>
      <c r="J16" s="161">
        <v>2467719.4</v>
      </c>
      <c r="K16" s="161">
        <v>161212.53</v>
      </c>
      <c r="L16" s="161">
        <v>91408.16</v>
      </c>
      <c r="M16" s="161">
        <v>139.82999999999998</v>
      </c>
      <c r="N16" s="161">
        <v>50069.81</v>
      </c>
      <c r="O16" s="161">
        <v>102806.01</v>
      </c>
      <c r="P16" s="161">
        <v>1199.8800000000001</v>
      </c>
      <c r="Q16" s="161">
        <v>7429.32</v>
      </c>
      <c r="R16" s="161">
        <v>0</v>
      </c>
      <c r="S16" s="161">
        <v>69.66</v>
      </c>
      <c r="T16" s="161">
        <v>0</v>
      </c>
      <c r="U16" s="161">
        <f t="shared" ref="U16" si="2">SUM(U17:U18)</f>
        <v>0</v>
      </c>
      <c r="V16" s="162">
        <f t="shared" si="0"/>
        <v>3116417.6099999994</v>
      </c>
    </row>
    <row r="17" spans="1:22" s="170" customFormat="1" ht="36.75" customHeight="1" x14ac:dyDescent="0.3">
      <c r="A17" s="169"/>
      <c r="B17" s="164" t="s">
        <v>184</v>
      </c>
      <c r="C17" s="165">
        <v>16320.71</v>
      </c>
      <c r="D17" s="165">
        <v>18527.02</v>
      </c>
      <c r="E17" s="165">
        <v>16212.03</v>
      </c>
      <c r="F17" s="165">
        <v>0</v>
      </c>
      <c r="G17" s="165">
        <v>0</v>
      </c>
      <c r="H17" s="165">
        <v>347.52</v>
      </c>
      <c r="I17" s="165">
        <v>7434.69</v>
      </c>
      <c r="J17" s="165">
        <v>1502218.25</v>
      </c>
      <c r="K17" s="165">
        <v>114415.72</v>
      </c>
      <c r="L17" s="165">
        <v>35137.129999999997</v>
      </c>
      <c r="M17" s="165">
        <v>73.83</v>
      </c>
      <c r="N17" s="165">
        <v>30689.11</v>
      </c>
      <c r="O17" s="165">
        <v>8563.42</v>
      </c>
      <c r="P17" s="165">
        <v>46</v>
      </c>
      <c r="Q17" s="165">
        <v>4671.24</v>
      </c>
      <c r="R17" s="165">
        <v>0</v>
      </c>
      <c r="S17" s="165">
        <v>28.98</v>
      </c>
      <c r="T17" s="165">
        <v>0</v>
      </c>
      <c r="U17" s="233">
        <v>0</v>
      </c>
      <c r="V17" s="166">
        <f t="shared" si="0"/>
        <v>1754685.65</v>
      </c>
    </row>
    <row r="18" spans="1:22" s="170" customFormat="1" ht="36.75" customHeight="1" x14ac:dyDescent="0.3">
      <c r="A18" s="169"/>
      <c r="B18" s="164" t="s">
        <v>185</v>
      </c>
      <c r="C18" s="165">
        <v>51501.71</v>
      </c>
      <c r="D18" s="165">
        <v>61571.23</v>
      </c>
      <c r="E18" s="165">
        <v>53927.14</v>
      </c>
      <c r="F18" s="165">
        <v>0.01</v>
      </c>
      <c r="G18" s="165">
        <v>18.170000000000002</v>
      </c>
      <c r="H18" s="165">
        <v>462.91</v>
      </c>
      <c r="I18" s="165">
        <v>8039.87</v>
      </c>
      <c r="J18" s="165">
        <v>965501.15</v>
      </c>
      <c r="K18" s="165">
        <v>46796.81</v>
      </c>
      <c r="L18" s="165">
        <v>56271.03</v>
      </c>
      <c r="M18" s="165">
        <v>66</v>
      </c>
      <c r="N18" s="165">
        <v>19380.7</v>
      </c>
      <c r="O18" s="165">
        <v>94242.59</v>
      </c>
      <c r="P18" s="165">
        <v>1153.8800000000001</v>
      </c>
      <c r="Q18" s="165">
        <v>2758.08</v>
      </c>
      <c r="R18" s="165">
        <v>0</v>
      </c>
      <c r="S18" s="165">
        <v>40.68</v>
      </c>
      <c r="T18" s="165">
        <v>0</v>
      </c>
      <c r="U18" s="233">
        <v>0</v>
      </c>
      <c r="V18" s="166">
        <f t="shared" si="0"/>
        <v>1361731.96</v>
      </c>
    </row>
    <row r="19" spans="1:22" s="44" customFormat="1" ht="36.75" customHeight="1" x14ac:dyDescent="0.3">
      <c r="A19" s="157"/>
      <c r="B19" s="158" t="s">
        <v>186</v>
      </c>
      <c r="C19" s="161">
        <v>90665.08</v>
      </c>
      <c r="D19" s="161">
        <v>109224.45</v>
      </c>
      <c r="E19" s="161">
        <v>15746.03</v>
      </c>
      <c r="F19" s="161">
        <v>94.53</v>
      </c>
      <c r="G19" s="161">
        <v>8.33</v>
      </c>
      <c r="H19" s="161">
        <v>612.25</v>
      </c>
      <c r="I19" s="161">
        <v>25986.61</v>
      </c>
      <c r="J19" s="161">
        <v>2520691.44</v>
      </c>
      <c r="K19" s="161">
        <v>196700.77</v>
      </c>
      <c r="L19" s="161">
        <v>51632.83</v>
      </c>
      <c r="M19" s="161">
        <v>5</v>
      </c>
      <c r="N19" s="161">
        <v>89748.72</v>
      </c>
      <c r="O19" s="161">
        <v>128078.83</v>
      </c>
      <c r="P19" s="161">
        <v>5626.3950000000004</v>
      </c>
      <c r="Q19" s="161">
        <v>9662.24</v>
      </c>
      <c r="R19" s="161">
        <v>0</v>
      </c>
      <c r="S19" s="161">
        <v>58.21</v>
      </c>
      <c r="T19" s="161">
        <v>0</v>
      </c>
      <c r="U19" s="232">
        <v>0</v>
      </c>
      <c r="V19" s="162">
        <f t="shared" si="0"/>
        <v>3244541.7150000003</v>
      </c>
    </row>
    <row r="20" spans="1:22" s="44" customFormat="1" ht="36.75" customHeight="1" x14ac:dyDescent="0.3">
      <c r="A20" s="157"/>
      <c r="B20" s="158" t="s">
        <v>187</v>
      </c>
      <c r="C20" s="161">
        <v>97.12</v>
      </c>
      <c r="D20" s="161">
        <v>80.209999999999994</v>
      </c>
      <c r="E20" s="161">
        <v>686.72</v>
      </c>
      <c r="F20" s="161">
        <v>0</v>
      </c>
      <c r="G20" s="161">
        <v>13</v>
      </c>
      <c r="H20" s="161">
        <v>1158.71</v>
      </c>
      <c r="I20" s="161">
        <v>1858.46</v>
      </c>
      <c r="J20" s="161">
        <v>346320.37</v>
      </c>
      <c r="K20" s="161">
        <v>36791.9</v>
      </c>
      <c r="L20" s="161">
        <v>2088.91</v>
      </c>
      <c r="M20" s="161">
        <v>0</v>
      </c>
      <c r="N20" s="161">
        <v>1175</v>
      </c>
      <c r="O20" s="161">
        <v>0</v>
      </c>
      <c r="P20" s="161">
        <v>0</v>
      </c>
      <c r="Q20" s="161">
        <v>3476.46</v>
      </c>
      <c r="R20" s="161">
        <v>0</v>
      </c>
      <c r="S20" s="161">
        <v>35.5</v>
      </c>
      <c r="T20" s="161">
        <v>0</v>
      </c>
      <c r="U20" s="232">
        <v>0</v>
      </c>
      <c r="V20" s="162">
        <f t="shared" si="0"/>
        <v>393782.36</v>
      </c>
    </row>
    <row r="21" spans="1:22" s="44" customFormat="1" ht="22.5" customHeight="1" x14ac:dyDescent="0.3">
      <c r="A21" s="157"/>
      <c r="B21" s="158" t="s">
        <v>188</v>
      </c>
      <c r="C21" s="161">
        <v>23491.32</v>
      </c>
      <c r="D21" s="161">
        <v>33120.81</v>
      </c>
      <c r="E21" s="161">
        <v>1939.6100000000001</v>
      </c>
      <c r="F21" s="161">
        <v>0</v>
      </c>
      <c r="G21" s="161">
        <v>0</v>
      </c>
      <c r="H21" s="161">
        <v>80.52</v>
      </c>
      <c r="I21" s="161">
        <v>2072.88</v>
      </c>
      <c r="J21" s="161">
        <v>519745.54</v>
      </c>
      <c r="K21" s="161">
        <v>40152.47</v>
      </c>
      <c r="L21" s="161">
        <v>15310.310000000001</v>
      </c>
      <c r="M21" s="161">
        <v>0</v>
      </c>
      <c r="N21" s="161">
        <v>21637.579999999998</v>
      </c>
      <c r="O21" s="161">
        <v>45290.42</v>
      </c>
      <c r="P21" s="161">
        <v>138.36000000000001</v>
      </c>
      <c r="Q21" s="161">
        <v>2007.35</v>
      </c>
      <c r="R21" s="161">
        <v>0</v>
      </c>
      <c r="S21" s="161">
        <v>7.27</v>
      </c>
      <c r="T21" s="161">
        <v>0</v>
      </c>
      <c r="U21" s="161">
        <f t="shared" ref="U21" si="3">SUM(U22:U23)</f>
        <v>0</v>
      </c>
      <c r="V21" s="162">
        <f t="shared" si="0"/>
        <v>704994.44</v>
      </c>
    </row>
    <row r="22" spans="1:22" s="170" customFormat="1" ht="36.75" customHeight="1" x14ac:dyDescent="0.3">
      <c r="A22" s="169"/>
      <c r="B22" s="164" t="s">
        <v>189</v>
      </c>
      <c r="C22" s="165">
        <v>21844.15</v>
      </c>
      <c r="D22" s="165">
        <v>30920.61</v>
      </c>
      <c r="E22" s="165">
        <v>1579.88</v>
      </c>
      <c r="F22" s="165">
        <v>0</v>
      </c>
      <c r="G22" s="165">
        <v>0</v>
      </c>
      <c r="H22" s="165">
        <v>79.52</v>
      </c>
      <c r="I22" s="165">
        <v>1712.58</v>
      </c>
      <c r="J22" s="165">
        <v>483454.75</v>
      </c>
      <c r="K22" s="165">
        <v>36129.64</v>
      </c>
      <c r="L22" s="165">
        <v>14456.2</v>
      </c>
      <c r="M22" s="165">
        <v>0</v>
      </c>
      <c r="N22" s="165">
        <v>21070.16</v>
      </c>
      <c r="O22" s="165">
        <v>38220.589999999997</v>
      </c>
      <c r="P22" s="165">
        <v>138.36000000000001</v>
      </c>
      <c r="Q22" s="165">
        <v>1573.05</v>
      </c>
      <c r="R22" s="165">
        <v>0</v>
      </c>
      <c r="S22" s="165">
        <v>5.0199999999999996</v>
      </c>
      <c r="T22" s="165">
        <v>0</v>
      </c>
      <c r="U22" s="233">
        <v>0</v>
      </c>
      <c r="V22" s="166">
        <f t="shared" si="0"/>
        <v>651184.51</v>
      </c>
    </row>
    <row r="23" spans="1:22" s="170" customFormat="1" ht="36.75" customHeight="1" x14ac:dyDescent="0.3">
      <c r="A23" s="169"/>
      <c r="B23" s="164" t="s">
        <v>190</v>
      </c>
      <c r="C23" s="165">
        <v>1647.17</v>
      </c>
      <c r="D23" s="165">
        <v>2200.1999999999998</v>
      </c>
      <c r="E23" s="165">
        <v>359.73</v>
      </c>
      <c r="F23" s="165">
        <v>0</v>
      </c>
      <c r="G23" s="165">
        <v>0</v>
      </c>
      <c r="H23" s="165">
        <v>1</v>
      </c>
      <c r="I23" s="165">
        <v>360.3</v>
      </c>
      <c r="J23" s="165">
        <v>36290.79</v>
      </c>
      <c r="K23" s="165">
        <v>4022.83</v>
      </c>
      <c r="L23" s="165">
        <v>854.11</v>
      </c>
      <c r="M23" s="165">
        <v>0</v>
      </c>
      <c r="N23" s="165">
        <v>567.41999999999996</v>
      </c>
      <c r="O23" s="165">
        <v>7069.83</v>
      </c>
      <c r="P23" s="165">
        <v>0</v>
      </c>
      <c r="Q23" s="165">
        <v>434.3</v>
      </c>
      <c r="R23" s="165">
        <v>0</v>
      </c>
      <c r="S23" s="165">
        <v>2.25</v>
      </c>
      <c r="T23" s="165">
        <v>0</v>
      </c>
      <c r="U23" s="233">
        <v>0</v>
      </c>
      <c r="V23" s="166">
        <f t="shared" si="0"/>
        <v>53809.930000000008</v>
      </c>
    </row>
    <row r="24" spans="1:22" s="44" customFormat="1" ht="36.75" customHeight="1" x14ac:dyDescent="0.3">
      <c r="A24" s="157"/>
      <c r="B24" s="158" t="s">
        <v>191</v>
      </c>
      <c r="C24" s="161">
        <v>66293.64</v>
      </c>
      <c r="D24" s="161">
        <v>80263.070000000007</v>
      </c>
      <c r="E24" s="161">
        <v>42434.76</v>
      </c>
      <c r="F24" s="161">
        <v>8.08</v>
      </c>
      <c r="G24" s="161">
        <v>30.87</v>
      </c>
      <c r="H24" s="161">
        <v>2927.51</v>
      </c>
      <c r="I24" s="161">
        <v>26091.56</v>
      </c>
      <c r="J24" s="161">
        <v>4148082.56</v>
      </c>
      <c r="K24" s="161">
        <v>684336.75</v>
      </c>
      <c r="L24" s="161">
        <v>62239.35</v>
      </c>
      <c r="M24" s="161">
        <v>94.13</v>
      </c>
      <c r="N24" s="161">
        <v>67767.8</v>
      </c>
      <c r="O24" s="161">
        <v>82932.97</v>
      </c>
      <c r="P24" s="161">
        <v>2378.52</v>
      </c>
      <c r="Q24" s="161">
        <v>21780.41</v>
      </c>
      <c r="R24" s="161">
        <v>0</v>
      </c>
      <c r="S24" s="161">
        <v>343.68</v>
      </c>
      <c r="T24" s="161">
        <v>0</v>
      </c>
      <c r="U24" s="232">
        <v>0</v>
      </c>
      <c r="V24" s="162">
        <f t="shared" si="0"/>
        <v>5288005.6599999983</v>
      </c>
    </row>
    <row r="25" spans="1:22" s="44" customFormat="1" ht="36.75" customHeight="1" x14ac:dyDescent="0.3">
      <c r="A25" s="157"/>
      <c r="B25" s="158" t="s">
        <v>192</v>
      </c>
      <c r="C25" s="161">
        <v>6475.19</v>
      </c>
      <c r="D25" s="161">
        <v>8794.7900000000009</v>
      </c>
      <c r="E25" s="161">
        <v>5469.68</v>
      </c>
      <c r="F25" s="161">
        <v>12</v>
      </c>
      <c r="G25" s="161">
        <v>12</v>
      </c>
      <c r="H25" s="161">
        <v>1056.28</v>
      </c>
      <c r="I25" s="161">
        <v>13085.84</v>
      </c>
      <c r="J25" s="161">
        <v>1276583.67</v>
      </c>
      <c r="K25" s="161">
        <v>201185.12</v>
      </c>
      <c r="L25" s="161">
        <v>19697.59</v>
      </c>
      <c r="M25" s="161">
        <v>64</v>
      </c>
      <c r="N25" s="161">
        <v>23104.5</v>
      </c>
      <c r="O25" s="161">
        <v>29631.88</v>
      </c>
      <c r="P25" s="161">
        <v>261.70999999999998</v>
      </c>
      <c r="Q25" s="161">
        <v>22793.99</v>
      </c>
      <c r="R25" s="161">
        <v>0</v>
      </c>
      <c r="S25" s="161">
        <v>132.5</v>
      </c>
      <c r="T25" s="161">
        <v>0</v>
      </c>
      <c r="U25" s="232">
        <v>0</v>
      </c>
      <c r="V25" s="162">
        <f t="shared" si="0"/>
        <v>1608360.7399999998</v>
      </c>
    </row>
    <row r="26" spans="1:22" s="44" customFormat="1" ht="22.5" customHeight="1" x14ac:dyDescent="0.3">
      <c r="A26" s="157"/>
      <c r="B26" s="158" t="s">
        <v>193</v>
      </c>
      <c r="C26" s="161">
        <v>60640.959999999999</v>
      </c>
      <c r="D26" s="161">
        <v>55799.6</v>
      </c>
      <c r="E26" s="161">
        <v>264444.33</v>
      </c>
      <c r="F26" s="161">
        <v>562.99</v>
      </c>
      <c r="G26" s="161">
        <v>63.96</v>
      </c>
      <c r="H26" s="161">
        <v>7811.72</v>
      </c>
      <c r="I26" s="161">
        <v>18423.12</v>
      </c>
      <c r="J26" s="161">
        <v>2096876.38</v>
      </c>
      <c r="K26" s="161">
        <v>348709.78</v>
      </c>
      <c r="L26" s="161">
        <v>9200.51</v>
      </c>
      <c r="M26" s="161">
        <v>0</v>
      </c>
      <c r="N26" s="161">
        <v>10904.59</v>
      </c>
      <c r="O26" s="161">
        <v>216.5</v>
      </c>
      <c r="P26" s="161">
        <v>288.51</v>
      </c>
      <c r="Q26" s="161">
        <v>4116.55</v>
      </c>
      <c r="R26" s="161">
        <v>7358.25</v>
      </c>
      <c r="S26" s="161">
        <v>131.51</v>
      </c>
      <c r="T26" s="161">
        <v>20388.7</v>
      </c>
      <c r="U26" s="232">
        <v>0</v>
      </c>
      <c r="V26" s="162">
        <f t="shared" si="0"/>
        <v>2905937.959999999</v>
      </c>
    </row>
    <row r="27" spans="1:22" s="26" customFormat="1" ht="24.9" customHeight="1" thickBot="1" x14ac:dyDescent="0.3">
      <c r="A27" s="171" t="s">
        <v>2</v>
      </c>
      <c r="B27" s="172"/>
      <c r="C27" s="173">
        <f>SUM(C5,C6,C15,C16,C19,C20,C21,C24,C25,C26)</f>
        <v>512710.61000000004</v>
      </c>
      <c r="D27" s="173">
        <f t="shared" ref="D27:U27" si="4">SUM(D5,D6,D15,D16,D19,D20,D21,D24,D25,D26)</f>
        <v>622762.91</v>
      </c>
      <c r="E27" s="173">
        <f t="shared" si="4"/>
        <v>535712.25</v>
      </c>
      <c r="F27" s="173">
        <f t="shared" si="4"/>
        <v>735.62</v>
      </c>
      <c r="G27" s="173">
        <f t="shared" si="4"/>
        <v>179.66</v>
      </c>
      <c r="H27" s="173">
        <f t="shared" si="4"/>
        <v>16606.75</v>
      </c>
      <c r="I27" s="173">
        <f t="shared" si="4"/>
        <v>134002.54</v>
      </c>
      <c r="J27" s="173">
        <f t="shared" si="4"/>
        <v>16687484.289999999</v>
      </c>
      <c r="K27" s="173">
        <f t="shared" si="4"/>
        <v>1842102.3800000001</v>
      </c>
      <c r="L27" s="173">
        <f t="shared" si="4"/>
        <v>431029.75</v>
      </c>
      <c r="M27" s="173">
        <f t="shared" si="4"/>
        <v>389.96</v>
      </c>
      <c r="N27" s="173">
        <f t="shared" si="4"/>
        <v>344765.65</v>
      </c>
      <c r="O27" s="173">
        <f t="shared" si="4"/>
        <v>1013744.7100000001</v>
      </c>
      <c r="P27" s="173">
        <f t="shared" si="4"/>
        <v>220500.86999999997</v>
      </c>
      <c r="Q27" s="173">
        <f t="shared" si="4"/>
        <v>86686.3</v>
      </c>
      <c r="R27" s="173">
        <f t="shared" si="4"/>
        <v>7358.25</v>
      </c>
      <c r="S27" s="173">
        <f t="shared" si="4"/>
        <v>978.08999999999992</v>
      </c>
      <c r="T27" s="173">
        <f t="shared" si="4"/>
        <v>20388.7</v>
      </c>
      <c r="U27" s="173">
        <f t="shared" si="4"/>
        <v>0</v>
      </c>
      <c r="V27" s="174">
        <f t="shared" si="0"/>
        <v>22478139.289999999</v>
      </c>
    </row>
    <row r="28" spans="1:22" ht="14.4" thickTop="1" x14ac:dyDescent="0.3">
      <c r="O28" s="156"/>
      <c r="P28" s="156"/>
      <c r="Q28" s="156"/>
    </row>
    <row r="29" spans="1:22" ht="24" x14ac:dyDescent="0.35">
      <c r="A29" s="177"/>
      <c r="B29"/>
      <c r="O29" s="156"/>
      <c r="P29" s="156"/>
      <c r="Q29" s="156"/>
    </row>
    <row r="30" spans="1:22" ht="22.2" customHeight="1" x14ac:dyDescent="0.45">
      <c r="E30" s="238"/>
    </row>
    <row r="32" spans="1:22" x14ac:dyDescent="0.3">
      <c r="O32" s="156"/>
      <c r="P32" s="156"/>
      <c r="Q32" s="156"/>
    </row>
    <row r="33" spans="15:17" x14ac:dyDescent="0.3">
      <c r="O33" s="156"/>
      <c r="P33" s="156"/>
      <c r="Q33" s="156"/>
    </row>
    <row r="34" spans="15:17" x14ac:dyDescent="0.3">
      <c r="O34" s="156"/>
      <c r="P34" s="156"/>
      <c r="Q34" s="156"/>
    </row>
    <row r="35" spans="15:17" x14ac:dyDescent="0.3">
      <c r="O35" s="156"/>
      <c r="P35" s="156"/>
      <c r="Q35" s="156"/>
    </row>
    <row r="36" spans="15:17" x14ac:dyDescent="0.3">
      <c r="O36" s="156"/>
      <c r="P36" s="156"/>
      <c r="Q36" s="156"/>
    </row>
    <row r="37" spans="15:17" x14ac:dyDescent="0.3">
      <c r="O37" s="156"/>
      <c r="P37" s="156"/>
      <c r="Q37" s="156"/>
    </row>
  </sheetData>
  <mergeCells count="2">
    <mergeCell ref="A1:V1"/>
    <mergeCell ref="A4:B4"/>
  </mergeCells>
  <printOptions horizontalCentered="1" verticalCentered="1"/>
  <pageMargins left="0.39370078740157483" right="0.39370078740157483" top="0.6692913385826772" bottom="0.59055118110236227" header="0" footer="0"/>
  <pageSetup paperSize="9" scale="41" orientation="landscape" r:id="rId1"/>
  <headerFooter alignWithMargins="0"/>
  <rowBreaks count="3" manualBreakCount="3">
    <brk id="27" max="16383" man="1"/>
    <brk id="30" max="16383" man="1"/>
    <brk id="40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V37"/>
  <sheetViews>
    <sheetView topLeftCell="A12" zoomScale="75" zoomScaleNormal="75" zoomScaleSheetLayoutView="50" workbookViewId="0">
      <selection activeCell="D12" sqref="D12"/>
    </sheetView>
  </sheetViews>
  <sheetFormatPr baseColWidth="10" defaultColWidth="8.88671875" defaultRowHeight="13.8" x14ac:dyDescent="0.3"/>
  <cols>
    <col min="1" max="1" width="2.6640625" style="175" customWidth="1"/>
    <col min="2" max="2" width="50.6640625" style="176" customWidth="1"/>
    <col min="3" max="17" width="14.33203125" style="176" customWidth="1"/>
    <col min="18" max="20" width="14.33203125" style="156" customWidth="1"/>
    <col min="21" max="21" width="14.33203125" style="156" hidden="1" customWidth="1"/>
    <col min="22" max="22" width="14.33203125" style="156" customWidth="1"/>
    <col min="23" max="255" width="8.88671875" style="156" customWidth="1"/>
    <col min="256" max="16384" width="8.88671875" style="156"/>
  </cols>
  <sheetData>
    <row r="1" spans="1:22" s="143" customFormat="1" ht="30" customHeight="1" x14ac:dyDescent="0.25">
      <c r="A1" s="289" t="s">
        <v>245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1"/>
      <c r="P1" s="291"/>
      <c r="Q1" s="291"/>
      <c r="R1" s="291"/>
      <c r="S1" s="291"/>
      <c r="T1" s="291"/>
      <c r="U1" s="291"/>
      <c r="V1" s="291"/>
    </row>
    <row r="2" spans="1:22" s="94" customFormat="1" ht="29.25" customHeight="1" x14ac:dyDescent="0.35">
      <c r="A2" s="144" t="s">
        <v>225</v>
      </c>
      <c r="B2" s="145"/>
      <c r="C2" s="146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3" spans="1:22" s="94" customFormat="1" ht="5.4" customHeight="1" thickBot="1" x14ac:dyDescent="0.4">
      <c r="A3" s="148"/>
      <c r="B3" s="149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</row>
    <row r="4" spans="1:22" ht="55.5" customHeight="1" thickTop="1" x14ac:dyDescent="0.3">
      <c r="A4" s="292" t="s">
        <v>171</v>
      </c>
      <c r="B4" s="293"/>
      <c r="C4" s="151" t="s">
        <v>12</v>
      </c>
      <c r="D4" s="151" t="s">
        <v>13</v>
      </c>
      <c r="E4" s="151" t="s">
        <v>14</v>
      </c>
      <c r="F4" s="151" t="s">
        <v>15</v>
      </c>
      <c r="G4" s="151" t="s">
        <v>16</v>
      </c>
      <c r="H4" s="151" t="s">
        <v>17</v>
      </c>
      <c r="I4" s="151" t="s">
        <v>18</v>
      </c>
      <c r="J4" s="151" t="s">
        <v>19</v>
      </c>
      <c r="K4" s="151" t="s">
        <v>20</v>
      </c>
      <c r="L4" s="151" t="s">
        <v>21</v>
      </c>
      <c r="M4" s="151" t="s">
        <v>22</v>
      </c>
      <c r="N4" s="151" t="s">
        <v>23</v>
      </c>
      <c r="O4" s="151" t="s">
        <v>24</v>
      </c>
      <c r="P4" s="151" t="s">
        <v>25</v>
      </c>
      <c r="Q4" s="151" t="s">
        <v>26</v>
      </c>
      <c r="R4" s="178" t="s">
        <v>27</v>
      </c>
      <c r="S4" s="179" t="s">
        <v>28</v>
      </c>
      <c r="T4" s="178" t="s">
        <v>29</v>
      </c>
      <c r="U4" s="235" t="s">
        <v>233</v>
      </c>
      <c r="V4" s="155" t="s">
        <v>2</v>
      </c>
    </row>
    <row r="5" spans="1:22" s="44" customFormat="1" ht="36.75" customHeight="1" x14ac:dyDescent="0.3">
      <c r="A5" s="157"/>
      <c r="B5" s="158" t="s">
        <v>172</v>
      </c>
      <c r="C5" s="159">
        <v>21394.58</v>
      </c>
      <c r="D5" s="159">
        <v>31884.93</v>
      </c>
      <c r="E5" s="159">
        <v>515.85</v>
      </c>
      <c r="F5" s="159">
        <v>1</v>
      </c>
      <c r="G5" s="159">
        <v>4</v>
      </c>
      <c r="H5" s="159">
        <v>104.5</v>
      </c>
      <c r="I5" s="159">
        <v>2957.77</v>
      </c>
      <c r="J5" s="159">
        <v>322706.81</v>
      </c>
      <c r="K5" s="159">
        <v>26787.61</v>
      </c>
      <c r="L5" s="159">
        <v>27820.12</v>
      </c>
      <c r="M5" s="159">
        <v>21.5</v>
      </c>
      <c r="N5" s="159">
        <v>9852.4500000000007</v>
      </c>
      <c r="O5" s="159">
        <v>40097.769999999997</v>
      </c>
      <c r="P5" s="159">
        <v>78154.28</v>
      </c>
      <c r="Q5" s="159">
        <v>1785.1</v>
      </c>
      <c r="R5" s="159">
        <v>0</v>
      </c>
      <c r="S5" s="159">
        <v>86.51</v>
      </c>
      <c r="T5" s="159">
        <v>0</v>
      </c>
      <c r="U5" s="231">
        <v>0</v>
      </c>
      <c r="V5" s="160">
        <f>SUM(C5:T5)</f>
        <v>564174.78</v>
      </c>
    </row>
    <row r="6" spans="1:22" s="44" customFormat="1" ht="22.5" customHeight="1" x14ac:dyDescent="0.3">
      <c r="A6" s="157"/>
      <c r="B6" s="158" t="s">
        <v>173</v>
      </c>
      <c r="C6" s="161">
        <v>599659.55000000005</v>
      </c>
      <c r="D6" s="161">
        <v>726729.07000000007</v>
      </c>
      <c r="E6" s="161">
        <v>319383.31</v>
      </c>
      <c r="F6" s="161">
        <v>130.15</v>
      </c>
      <c r="G6" s="161">
        <v>119.34</v>
      </c>
      <c r="H6" s="161">
        <v>7318.75</v>
      </c>
      <c r="I6" s="161">
        <v>103855.29000000001</v>
      </c>
      <c r="J6" s="161">
        <v>10029031.68</v>
      </c>
      <c r="K6" s="161">
        <v>614086.28</v>
      </c>
      <c r="L6" s="161">
        <v>420003.33</v>
      </c>
      <c r="M6" s="161">
        <v>265.5</v>
      </c>
      <c r="N6" s="161">
        <v>190390.60000000003</v>
      </c>
      <c r="O6" s="161">
        <v>2023710.31</v>
      </c>
      <c r="P6" s="161">
        <v>29696.579999999998</v>
      </c>
      <c r="Q6" s="161">
        <v>38645.07</v>
      </c>
      <c r="R6" s="161">
        <v>0</v>
      </c>
      <c r="S6" s="161">
        <v>511.03000000000003</v>
      </c>
      <c r="T6" s="161">
        <v>0</v>
      </c>
      <c r="U6" s="161">
        <f t="shared" ref="U6" si="0">SUM(U7:U14)</f>
        <v>0</v>
      </c>
      <c r="V6" s="162">
        <f>SUM(C6:T6)</f>
        <v>15103535.84</v>
      </c>
    </row>
    <row r="7" spans="1:22" s="44" customFormat="1" ht="36.75" customHeight="1" x14ac:dyDescent="0.3">
      <c r="A7" s="163"/>
      <c r="B7" s="164" t="s">
        <v>174</v>
      </c>
      <c r="C7" s="165">
        <v>120900.53</v>
      </c>
      <c r="D7" s="165">
        <v>144177.17000000001</v>
      </c>
      <c r="E7" s="165">
        <v>69300.479999999996</v>
      </c>
      <c r="F7" s="165">
        <v>1</v>
      </c>
      <c r="G7" s="165">
        <v>40.369999999999997</v>
      </c>
      <c r="H7" s="165">
        <v>599.07999999999993</v>
      </c>
      <c r="I7" s="165">
        <v>18129.52</v>
      </c>
      <c r="J7" s="165">
        <v>1934384.4400000002</v>
      </c>
      <c r="K7" s="165">
        <v>136663.85</v>
      </c>
      <c r="L7" s="165">
        <v>72525.41</v>
      </c>
      <c r="M7" s="165">
        <v>1</v>
      </c>
      <c r="N7" s="165">
        <v>37841.33</v>
      </c>
      <c r="O7" s="165">
        <v>217766.52</v>
      </c>
      <c r="P7" s="165">
        <v>332.58</v>
      </c>
      <c r="Q7" s="165">
        <v>5036.76</v>
      </c>
      <c r="R7" s="165">
        <v>0</v>
      </c>
      <c r="S7" s="165">
        <v>68.83</v>
      </c>
      <c r="T7" s="165">
        <v>0</v>
      </c>
      <c r="U7" s="233">
        <v>0</v>
      </c>
      <c r="V7" s="166">
        <f t="shared" ref="V7:V27" si="1">SUM(C7:T7)</f>
        <v>2757768.8700000006</v>
      </c>
    </row>
    <row r="8" spans="1:22" s="168" customFormat="1" ht="36.75" customHeight="1" x14ac:dyDescent="0.3">
      <c r="A8" s="167"/>
      <c r="B8" s="164" t="s">
        <v>175</v>
      </c>
      <c r="C8" s="165">
        <v>35923.25</v>
      </c>
      <c r="D8" s="165">
        <v>43141.89</v>
      </c>
      <c r="E8" s="165">
        <v>12697.49</v>
      </c>
      <c r="F8" s="165">
        <v>33.08</v>
      </c>
      <c r="G8" s="165">
        <v>0</v>
      </c>
      <c r="H8" s="165">
        <v>413.19000000000005</v>
      </c>
      <c r="I8" s="165">
        <v>6357.17</v>
      </c>
      <c r="J8" s="165">
        <v>742810.02</v>
      </c>
      <c r="K8" s="165">
        <v>39403.020000000004</v>
      </c>
      <c r="L8" s="165">
        <v>21322.52</v>
      </c>
      <c r="M8" s="165">
        <v>0</v>
      </c>
      <c r="N8" s="165">
        <v>15020.25</v>
      </c>
      <c r="O8" s="165">
        <v>307946.5</v>
      </c>
      <c r="P8" s="165">
        <v>0</v>
      </c>
      <c r="Q8" s="165">
        <v>1039.02</v>
      </c>
      <c r="R8" s="165">
        <v>0</v>
      </c>
      <c r="S8" s="165">
        <v>26</v>
      </c>
      <c r="T8" s="165">
        <v>0</v>
      </c>
      <c r="U8" s="233">
        <v>0</v>
      </c>
      <c r="V8" s="166">
        <f t="shared" si="1"/>
        <v>1226133.4000000001</v>
      </c>
    </row>
    <row r="9" spans="1:22" s="168" customFormat="1" ht="36.75" customHeight="1" x14ac:dyDescent="0.3">
      <c r="A9" s="167"/>
      <c r="B9" s="164" t="s">
        <v>176</v>
      </c>
      <c r="C9" s="165">
        <v>18456.080000000002</v>
      </c>
      <c r="D9" s="165">
        <v>25423.690000000002</v>
      </c>
      <c r="E9" s="165">
        <v>2819.5</v>
      </c>
      <c r="F9" s="165">
        <v>5.5</v>
      </c>
      <c r="G9" s="165">
        <v>0</v>
      </c>
      <c r="H9" s="165">
        <v>474.52</v>
      </c>
      <c r="I9" s="165">
        <v>3177.93</v>
      </c>
      <c r="J9" s="165">
        <v>304740.08</v>
      </c>
      <c r="K9" s="165">
        <v>18933.7</v>
      </c>
      <c r="L9" s="165">
        <v>18805.28</v>
      </c>
      <c r="M9" s="165">
        <v>0</v>
      </c>
      <c r="N9" s="165">
        <v>9057.81</v>
      </c>
      <c r="O9" s="165">
        <v>117270.75</v>
      </c>
      <c r="P9" s="165">
        <v>3450.05</v>
      </c>
      <c r="Q9" s="165">
        <v>1472.4</v>
      </c>
      <c r="R9" s="165">
        <v>0</v>
      </c>
      <c r="S9" s="165">
        <v>21.75</v>
      </c>
      <c r="T9" s="165">
        <v>0</v>
      </c>
      <c r="U9" s="233">
        <v>0</v>
      </c>
      <c r="V9" s="166">
        <f t="shared" si="1"/>
        <v>524109.04000000004</v>
      </c>
    </row>
    <row r="10" spans="1:22" ht="36.75" customHeight="1" x14ac:dyDescent="0.3">
      <c r="A10" s="163"/>
      <c r="B10" s="164" t="s">
        <v>177</v>
      </c>
      <c r="C10" s="165">
        <v>13615.550000000001</v>
      </c>
      <c r="D10" s="165">
        <v>16487.84</v>
      </c>
      <c r="E10" s="165">
        <v>8548.0400000000009</v>
      </c>
      <c r="F10" s="165">
        <v>0</v>
      </c>
      <c r="G10" s="165">
        <v>0</v>
      </c>
      <c r="H10" s="165">
        <v>150.41</v>
      </c>
      <c r="I10" s="165">
        <v>2168.5100000000002</v>
      </c>
      <c r="J10" s="165">
        <v>204275.37</v>
      </c>
      <c r="K10" s="165">
        <v>8083.48</v>
      </c>
      <c r="L10" s="165">
        <v>9305.59</v>
      </c>
      <c r="M10" s="165">
        <v>0</v>
      </c>
      <c r="N10" s="165">
        <v>3097.7799999999997</v>
      </c>
      <c r="O10" s="165">
        <v>30600.28</v>
      </c>
      <c r="P10" s="165">
        <v>0</v>
      </c>
      <c r="Q10" s="165">
        <v>409.63</v>
      </c>
      <c r="R10" s="165">
        <v>0</v>
      </c>
      <c r="S10" s="165">
        <v>1</v>
      </c>
      <c r="T10" s="165">
        <v>0</v>
      </c>
      <c r="U10" s="233">
        <v>0</v>
      </c>
      <c r="V10" s="166">
        <f t="shared" si="1"/>
        <v>296743.4800000001</v>
      </c>
    </row>
    <row r="11" spans="1:22" s="168" customFormat="1" ht="36.75" customHeight="1" x14ac:dyDescent="0.3">
      <c r="A11" s="167"/>
      <c r="B11" s="164" t="s">
        <v>178</v>
      </c>
      <c r="C11" s="165">
        <v>25663.670000000002</v>
      </c>
      <c r="D11" s="165">
        <v>30567.599999999999</v>
      </c>
      <c r="E11" s="165">
        <v>14538.81</v>
      </c>
      <c r="F11" s="165">
        <v>21</v>
      </c>
      <c r="G11" s="165">
        <v>0</v>
      </c>
      <c r="H11" s="165">
        <v>328.08</v>
      </c>
      <c r="I11" s="165">
        <v>3009.68</v>
      </c>
      <c r="J11" s="165">
        <v>391540.54</v>
      </c>
      <c r="K11" s="165">
        <v>11063.75</v>
      </c>
      <c r="L11" s="165">
        <v>18644.82</v>
      </c>
      <c r="M11" s="165">
        <v>0</v>
      </c>
      <c r="N11" s="165">
        <v>7607.2999999999993</v>
      </c>
      <c r="O11" s="165">
        <v>130646.42000000001</v>
      </c>
      <c r="P11" s="165">
        <v>7324.8399999999992</v>
      </c>
      <c r="Q11" s="165">
        <v>432.8</v>
      </c>
      <c r="R11" s="165">
        <v>0</v>
      </c>
      <c r="S11" s="165">
        <v>16</v>
      </c>
      <c r="T11" s="165">
        <v>0</v>
      </c>
      <c r="U11" s="233">
        <v>0</v>
      </c>
      <c r="V11" s="166">
        <f t="shared" si="1"/>
        <v>641405.31000000006</v>
      </c>
    </row>
    <row r="12" spans="1:22" ht="36.75" customHeight="1" x14ac:dyDescent="0.3">
      <c r="A12" s="163"/>
      <c r="B12" s="164" t="s">
        <v>179</v>
      </c>
      <c r="C12" s="165">
        <v>80868.73</v>
      </c>
      <c r="D12" s="165">
        <v>93649.65</v>
      </c>
      <c r="E12" s="165">
        <v>66767.41</v>
      </c>
      <c r="F12" s="165">
        <v>47.569999999999993</v>
      </c>
      <c r="G12" s="165">
        <v>14.43</v>
      </c>
      <c r="H12" s="165">
        <v>2141.09</v>
      </c>
      <c r="I12" s="165">
        <v>19308.36</v>
      </c>
      <c r="J12" s="165">
        <v>1867150.1099999999</v>
      </c>
      <c r="K12" s="165">
        <v>183916.1</v>
      </c>
      <c r="L12" s="165">
        <v>49801.07</v>
      </c>
      <c r="M12" s="165">
        <v>0</v>
      </c>
      <c r="N12" s="165">
        <v>19440.25</v>
      </c>
      <c r="O12" s="165">
        <v>146818.84</v>
      </c>
      <c r="P12" s="165">
        <v>361.5</v>
      </c>
      <c r="Q12" s="165">
        <v>8557.42</v>
      </c>
      <c r="R12" s="165">
        <v>0</v>
      </c>
      <c r="S12" s="165">
        <v>72.91</v>
      </c>
      <c r="T12" s="165">
        <v>0</v>
      </c>
      <c r="U12" s="233">
        <v>0</v>
      </c>
      <c r="V12" s="166">
        <f t="shared" si="1"/>
        <v>2538915.4399999995</v>
      </c>
    </row>
    <row r="13" spans="1:22" s="168" customFormat="1" ht="36.75" customHeight="1" x14ac:dyDescent="0.3">
      <c r="A13" s="167"/>
      <c r="B13" s="164" t="s">
        <v>180</v>
      </c>
      <c r="C13" s="165">
        <v>304227.74</v>
      </c>
      <c r="D13" s="165">
        <v>373278.73</v>
      </c>
      <c r="E13" s="165">
        <v>139064.51</v>
      </c>
      <c r="F13" s="165">
        <v>22</v>
      </c>
      <c r="G13" s="165">
        <v>64.539999999999992</v>
      </c>
      <c r="H13" s="165">
        <v>1802.54</v>
      </c>
      <c r="I13" s="165">
        <v>50252.45</v>
      </c>
      <c r="J13" s="165">
        <v>4380890.68</v>
      </c>
      <c r="K13" s="165">
        <v>197186.80000000002</v>
      </c>
      <c r="L13" s="165">
        <v>225722.66</v>
      </c>
      <c r="M13" s="165">
        <v>264.5</v>
      </c>
      <c r="N13" s="165">
        <v>98204.88</v>
      </c>
      <c r="O13" s="165">
        <v>1072518</v>
      </c>
      <c r="P13" s="165">
        <v>18227.61</v>
      </c>
      <c r="Q13" s="165">
        <v>20736.539999999997</v>
      </c>
      <c r="R13" s="165">
        <v>0</v>
      </c>
      <c r="S13" s="165">
        <v>290.79000000000002</v>
      </c>
      <c r="T13" s="165">
        <v>0</v>
      </c>
      <c r="U13" s="233">
        <v>0</v>
      </c>
      <c r="V13" s="166">
        <f t="shared" si="1"/>
        <v>6882754.9699999997</v>
      </c>
    </row>
    <row r="14" spans="1:22" ht="36.75" customHeight="1" x14ac:dyDescent="0.3">
      <c r="A14" s="163"/>
      <c r="B14" s="164" t="s">
        <v>181</v>
      </c>
      <c r="C14" s="165">
        <v>4</v>
      </c>
      <c r="D14" s="165">
        <v>2.5</v>
      </c>
      <c r="E14" s="165">
        <v>5647.07</v>
      </c>
      <c r="F14" s="165">
        <v>0</v>
      </c>
      <c r="G14" s="165">
        <v>0</v>
      </c>
      <c r="H14" s="165">
        <v>1409.8400000000001</v>
      </c>
      <c r="I14" s="165">
        <v>1451.6699999999998</v>
      </c>
      <c r="J14" s="165">
        <v>203240.44000000003</v>
      </c>
      <c r="K14" s="165">
        <v>18835.579999999998</v>
      </c>
      <c r="L14" s="165">
        <v>3875.98</v>
      </c>
      <c r="M14" s="165">
        <v>0</v>
      </c>
      <c r="N14" s="165">
        <v>121</v>
      </c>
      <c r="O14" s="165">
        <v>143</v>
      </c>
      <c r="P14" s="165">
        <v>0</v>
      </c>
      <c r="Q14" s="165">
        <v>960.5</v>
      </c>
      <c r="R14" s="165">
        <v>0</v>
      </c>
      <c r="S14" s="165">
        <v>13.75</v>
      </c>
      <c r="T14" s="165">
        <v>0</v>
      </c>
      <c r="U14" s="233">
        <v>0</v>
      </c>
      <c r="V14" s="166">
        <f t="shared" si="1"/>
        <v>235705.33000000002</v>
      </c>
    </row>
    <row r="15" spans="1:22" s="44" customFormat="1" ht="36.75" customHeight="1" x14ac:dyDescent="0.3">
      <c r="A15" s="157"/>
      <c r="B15" s="158" t="s">
        <v>182</v>
      </c>
      <c r="C15" s="161">
        <v>168940.72000000003</v>
      </c>
      <c r="D15" s="161">
        <v>240616.5</v>
      </c>
      <c r="E15" s="161">
        <v>15809.66</v>
      </c>
      <c r="F15" s="161">
        <v>241</v>
      </c>
      <c r="G15" s="161">
        <v>0</v>
      </c>
      <c r="H15" s="161">
        <v>416.71</v>
      </c>
      <c r="I15" s="161">
        <v>17466.690000000002</v>
      </c>
      <c r="J15" s="161">
        <v>3116018.5999999996</v>
      </c>
      <c r="K15" s="161">
        <v>74447.64</v>
      </c>
      <c r="L15" s="161">
        <v>272763.86</v>
      </c>
      <c r="M15" s="161">
        <v>3.5</v>
      </c>
      <c r="N15" s="161">
        <v>126344.06999999999</v>
      </c>
      <c r="O15" s="161">
        <v>608682.18999999994</v>
      </c>
      <c r="P15" s="161">
        <v>843098.1</v>
      </c>
      <c r="Q15" s="161">
        <v>5953.1200000000008</v>
      </c>
      <c r="R15" s="161">
        <v>0</v>
      </c>
      <c r="S15" s="161">
        <v>103.92</v>
      </c>
      <c r="T15" s="161">
        <v>0</v>
      </c>
      <c r="U15" s="232">
        <v>0</v>
      </c>
      <c r="V15" s="162">
        <f t="shared" si="1"/>
        <v>5490906.2799999993</v>
      </c>
    </row>
    <row r="16" spans="1:22" s="44" customFormat="1" ht="22.5" customHeight="1" x14ac:dyDescent="0.3">
      <c r="A16" s="157"/>
      <c r="B16" s="158" t="s">
        <v>183</v>
      </c>
      <c r="C16" s="161">
        <v>278908.32</v>
      </c>
      <c r="D16" s="161">
        <v>324029.17</v>
      </c>
      <c r="E16" s="161">
        <v>182269.90000000002</v>
      </c>
      <c r="F16" s="161">
        <v>16.010000000000002</v>
      </c>
      <c r="G16" s="161">
        <v>98.210000000000008</v>
      </c>
      <c r="H16" s="161">
        <v>3142.4300000000003</v>
      </c>
      <c r="I16" s="161">
        <v>61992.58</v>
      </c>
      <c r="J16" s="161">
        <v>10056154.050000001</v>
      </c>
      <c r="K16" s="161">
        <v>657822.23</v>
      </c>
      <c r="L16" s="161">
        <v>381247.70999999996</v>
      </c>
      <c r="M16" s="161">
        <v>485.83</v>
      </c>
      <c r="N16" s="161">
        <v>191590.25</v>
      </c>
      <c r="O16" s="161">
        <v>384493.95</v>
      </c>
      <c r="P16" s="161">
        <v>8116.8099999999995</v>
      </c>
      <c r="Q16" s="161">
        <v>20318.47</v>
      </c>
      <c r="R16" s="161">
        <v>0</v>
      </c>
      <c r="S16" s="161">
        <v>199.76</v>
      </c>
      <c r="T16" s="161">
        <v>0</v>
      </c>
      <c r="U16" s="161">
        <f t="shared" ref="U16" si="2">SUM(U17:U18)</f>
        <v>0</v>
      </c>
      <c r="V16" s="162">
        <f t="shared" si="1"/>
        <v>12550885.68</v>
      </c>
    </row>
    <row r="17" spans="1:22" s="170" customFormat="1" ht="36.75" customHeight="1" x14ac:dyDescent="0.3">
      <c r="A17" s="169"/>
      <c r="B17" s="164" t="s">
        <v>184</v>
      </c>
      <c r="C17" s="165">
        <v>67064.320000000007</v>
      </c>
      <c r="D17" s="165">
        <v>74060.48000000001</v>
      </c>
      <c r="E17" s="165">
        <v>42961.599999999999</v>
      </c>
      <c r="F17" s="165">
        <v>2</v>
      </c>
      <c r="G17" s="165">
        <v>0.97</v>
      </c>
      <c r="H17" s="165">
        <v>1151.24</v>
      </c>
      <c r="I17" s="165">
        <v>29128.48</v>
      </c>
      <c r="J17" s="165">
        <v>6146601.3100000005</v>
      </c>
      <c r="K17" s="165">
        <v>458565.66000000003</v>
      </c>
      <c r="L17" s="165">
        <v>150687.70000000001</v>
      </c>
      <c r="M17" s="165">
        <v>285.83</v>
      </c>
      <c r="N17" s="165">
        <v>124320.3</v>
      </c>
      <c r="O17" s="165">
        <v>45473.5</v>
      </c>
      <c r="P17" s="165">
        <v>248.8</v>
      </c>
      <c r="Q17" s="165">
        <v>14452.18</v>
      </c>
      <c r="R17" s="165">
        <v>0</v>
      </c>
      <c r="S17" s="165">
        <v>81.81</v>
      </c>
      <c r="T17" s="165">
        <v>0</v>
      </c>
      <c r="U17" s="233">
        <v>0</v>
      </c>
      <c r="V17" s="166">
        <f t="shared" si="1"/>
        <v>7155086.1799999997</v>
      </c>
    </row>
    <row r="18" spans="1:22" s="170" customFormat="1" ht="36.75" customHeight="1" x14ac:dyDescent="0.3">
      <c r="A18" s="169"/>
      <c r="B18" s="164" t="s">
        <v>185</v>
      </c>
      <c r="C18" s="165">
        <v>211843.99999999997</v>
      </c>
      <c r="D18" s="165">
        <v>249968.69</v>
      </c>
      <c r="E18" s="165">
        <v>139308.29999999999</v>
      </c>
      <c r="F18" s="165">
        <v>14.01</v>
      </c>
      <c r="G18" s="165">
        <v>97.240000000000009</v>
      </c>
      <c r="H18" s="165">
        <v>1991.19</v>
      </c>
      <c r="I18" s="165">
        <v>32864.1</v>
      </c>
      <c r="J18" s="165">
        <v>3909552.74</v>
      </c>
      <c r="K18" s="165">
        <v>199256.57</v>
      </c>
      <c r="L18" s="165">
        <v>230560.00999999998</v>
      </c>
      <c r="M18" s="165">
        <v>200</v>
      </c>
      <c r="N18" s="165">
        <v>67269.95</v>
      </c>
      <c r="O18" s="165">
        <v>339020.44999999995</v>
      </c>
      <c r="P18" s="165">
        <v>7868.0099999999993</v>
      </c>
      <c r="Q18" s="165">
        <v>5866.29</v>
      </c>
      <c r="R18" s="165">
        <v>0</v>
      </c>
      <c r="S18" s="165">
        <v>117.95000000000002</v>
      </c>
      <c r="T18" s="165">
        <v>0</v>
      </c>
      <c r="U18" s="233">
        <v>0</v>
      </c>
      <c r="V18" s="166">
        <f t="shared" si="1"/>
        <v>5395799.5000000009</v>
      </c>
    </row>
    <row r="19" spans="1:22" s="44" customFormat="1" ht="36.75" customHeight="1" x14ac:dyDescent="0.3">
      <c r="A19" s="157"/>
      <c r="B19" s="158" t="s">
        <v>186</v>
      </c>
      <c r="C19" s="161">
        <v>379047.34</v>
      </c>
      <c r="D19" s="161">
        <v>444399.75</v>
      </c>
      <c r="E19" s="161">
        <v>38308.32</v>
      </c>
      <c r="F19" s="161">
        <v>424.78</v>
      </c>
      <c r="G19" s="161">
        <v>38.42</v>
      </c>
      <c r="H19" s="161">
        <v>2337.85</v>
      </c>
      <c r="I19" s="161">
        <v>103868.98</v>
      </c>
      <c r="J19" s="161">
        <v>10105409.84</v>
      </c>
      <c r="K19" s="161">
        <v>787975.81</v>
      </c>
      <c r="L19" s="161">
        <v>217794.32</v>
      </c>
      <c r="M19" s="161">
        <v>92.1</v>
      </c>
      <c r="N19" s="161">
        <v>327062.01</v>
      </c>
      <c r="O19" s="161">
        <v>581665.63</v>
      </c>
      <c r="P19" s="161">
        <v>26434.825000000001</v>
      </c>
      <c r="Q19" s="161">
        <v>27453.86</v>
      </c>
      <c r="R19" s="161">
        <v>0</v>
      </c>
      <c r="S19" s="161">
        <v>274.83999999999997</v>
      </c>
      <c r="T19" s="161">
        <v>1</v>
      </c>
      <c r="U19" s="232">
        <v>0</v>
      </c>
      <c r="V19" s="162">
        <f t="shared" si="1"/>
        <v>13042589.674999999</v>
      </c>
    </row>
    <row r="20" spans="1:22" s="44" customFormat="1" ht="36.75" customHeight="1" x14ac:dyDescent="0.3">
      <c r="A20" s="157"/>
      <c r="B20" s="158" t="s">
        <v>187</v>
      </c>
      <c r="C20" s="161">
        <v>499.25</v>
      </c>
      <c r="D20" s="161">
        <v>605.05000000000007</v>
      </c>
      <c r="E20" s="161">
        <v>2677.3599999999997</v>
      </c>
      <c r="F20" s="161">
        <v>0</v>
      </c>
      <c r="G20" s="161">
        <v>26</v>
      </c>
      <c r="H20" s="161">
        <v>4560.6100000000006</v>
      </c>
      <c r="I20" s="161">
        <v>6949.88</v>
      </c>
      <c r="J20" s="161">
        <v>1394060.04</v>
      </c>
      <c r="K20" s="161">
        <v>148185.38</v>
      </c>
      <c r="L20" s="161">
        <v>9209.1899999999987</v>
      </c>
      <c r="M20" s="161">
        <v>22</v>
      </c>
      <c r="N20" s="161">
        <v>4530.21</v>
      </c>
      <c r="O20" s="161">
        <v>271.66000000000003</v>
      </c>
      <c r="P20" s="161">
        <v>0</v>
      </c>
      <c r="Q20" s="161">
        <v>7985.95</v>
      </c>
      <c r="R20" s="161">
        <v>0</v>
      </c>
      <c r="S20" s="161">
        <v>108.33</v>
      </c>
      <c r="T20" s="161">
        <v>0</v>
      </c>
      <c r="U20" s="232">
        <v>0</v>
      </c>
      <c r="V20" s="162">
        <f t="shared" si="1"/>
        <v>1579690.9099999997</v>
      </c>
    </row>
    <row r="21" spans="1:22" s="44" customFormat="1" ht="22.5" customHeight="1" x14ac:dyDescent="0.3">
      <c r="A21" s="157"/>
      <c r="B21" s="158" t="s">
        <v>188</v>
      </c>
      <c r="C21" s="161">
        <v>100137.41</v>
      </c>
      <c r="D21" s="161">
        <v>141068.26</v>
      </c>
      <c r="E21" s="161">
        <v>5049.3</v>
      </c>
      <c r="F21" s="161">
        <v>7.91</v>
      </c>
      <c r="G21" s="161">
        <v>0</v>
      </c>
      <c r="H21" s="161">
        <v>343.60999999999996</v>
      </c>
      <c r="I21" s="161">
        <v>8894.2900000000009</v>
      </c>
      <c r="J21" s="161">
        <v>2105683.6900000004</v>
      </c>
      <c r="K21" s="161">
        <v>160041.45000000001</v>
      </c>
      <c r="L21" s="161">
        <v>63345.19</v>
      </c>
      <c r="M21" s="161">
        <v>125</v>
      </c>
      <c r="N21" s="161">
        <v>81878.039999999994</v>
      </c>
      <c r="O21" s="161">
        <v>230910.2</v>
      </c>
      <c r="P21" s="161">
        <v>398.51</v>
      </c>
      <c r="Q21" s="161">
        <v>5554.8799999999992</v>
      </c>
      <c r="R21" s="161">
        <v>0</v>
      </c>
      <c r="S21" s="161">
        <v>20.43</v>
      </c>
      <c r="T21" s="161">
        <v>0</v>
      </c>
      <c r="U21" s="161">
        <f t="shared" ref="U21" si="3">SUM(U22:U23)</f>
        <v>0</v>
      </c>
      <c r="V21" s="162">
        <f t="shared" si="1"/>
        <v>2903458.1700000004</v>
      </c>
    </row>
    <row r="22" spans="1:22" s="170" customFormat="1" ht="36.75" customHeight="1" x14ac:dyDescent="0.3">
      <c r="A22" s="169"/>
      <c r="B22" s="164" t="s">
        <v>189</v>
      </c>
      <c r="C22" s="165">
        <v>93109.57</v>
      </c>
      <c r="D22" s="165">
        <v>132012.20000000001</v>
      </c>
      <c r="E22" s="165">
        <v>4283.51</v>
      </c>
      <c r="F22" s="165">
        <v>7.91</v>
      </c>
      <c r="G22" s="165">
        <v>0</v>
      </c>
      <c r="H22" s="165">
        <v>341.60999999999996</v>
      </c>
      <c r="I22" s="165">
        <v>7539.95</v>
      </c>
      <c r="J22" s="165">
        <v>1955159.1800000002</v>
      </c>
      <c r="K22" s="165">
        <v>142837.54999999999</v>
      </c>
      <c r="L22" s="165">
        <v>59170.19</v>
      </c>
      <c r="M22" s="165">
        <v>125</v>
      </c>
      <c r="N22" s="165">
        <v>79946.559999999998</v>
      </c>
      <c r="O22" s="165">
        <v>188766.88999999998</v>
      </c>
      <c r="P22" s="165">
        <v>397.51</v>
      </c>
      <c r="Q22" s="165">
        <v>4551.2</v>
      </c>
      <c r="R22" s="165">
        <v>0</v>
      </c>
      <c r="S22" s="165">
        <v>10.68</v>
      </c>
      <c r="T22" s="165">
        <v>0</v>
      </c>
      <c r="U22" s="233">
        <v>0</v>
      </c>
      <c r="V22" s="166">
        <f t="shared" si="1"/>
        <v>2668259.5100000002</v>
      </c>
    </row>
    <row r="23" spans="1:22" s="170" customFormat="1" ht="36.75" customHeight="1" x14ac:dyDescent="0.3">
      <c r="A23" s="169"/>
      <c r="B23" s="164" t="s">
        <v>190</v>
      </c>
      <c r="C23" s="165">
        <v>7027.84</v>
      </c>
      <c r="D23" s="165">
        <v>9056.0600000000013</v>
      </c>
      <c r="E23" s="165">
        <v>765.79</v>
      </c>
      <c r="F23" s="165">
        <v>0</v>
      </c>
      <c r="G23" s="165">
        <v>0</v>
      </c>
      <c r="H23" s="165">
        <v>2</v>
      </c>
      <c r="I23" s="165">
        <v>1354.34</v>
      </c>
      <c r="J23" s="165">
        <v>150524.51</v>
      </c>
      <c r="K23" s="165">
        <v>17203.900000000001</v>
      </c>
      <c r="L23" s="165">
        <v>4175</v>
      </c>
      <c r="M23" s="165">
        <v>0</v>
      </c>
      <c r="N23" s="165">
        <v>1931.48</v>
      </c>
      <c r="O23" s="165">
        <v>42143.310000000005</v>
      </c>
      <c r="P23" s="165">
        <v>1</v>
      </c>
      <c r="Q23" s="165">
        <v>1003.6800000000001</v>
      </c>
      <c r="R23" s="165">
        <v>0</v>
      </c>
      <c r="S23" s="165">
        <v>9.75</v>
      </c>
      <c r="T23" s="165">
        <v>0</v>
      </c>
      <c r="U23" s="233">
        <v>0</v>
      </c>
      <c r="V23" s="166">
        <f t="shared" si="1"/>
        <v>235198.66</v>
      </c>
    </row>
    <row r="24" spans="1:22" s="44" customFormat="1" ht="36.75" customHeight="1" x14ac:dyDescent="0.3">
      <c r="A24" s="157"/>
      <c r="B24" s="158" t="s">
        <v>191</v>
      </c>
      <c r="C24" s="161">
        <v>269685</v>
      </c>
      <c r="D24" s="161">
        <v>319183.18000000005</v>
      </c>
      <c r="E24" s="161">
        <v>107450.16</v>
      </c>
      <c r="F24" s="161">
        <v>25.689999999999998</v>
      </c>
      <c r="G24" s="161">
        <v>89.600000000000009</v>
      </c>
      <c r="H24" s="161">
        <v>11751.960000000001</v>
      </c>
      <c r="I24" s="161">
        <v>99229.97</v>
      </c>
      <c r="J24" s="161">
        <v>16653092.959999999</v>
      </c>
      <c r="K24" s="161">
        <v>2704712.0300000003</v>
      </c>
      <c r="L24" s="161">
        <v>258712.81000000003</v>
      </c>
      <c r="M24" s="161">
        <v>406.81</v>
      </c>
      <c r="N24" s="161">
        <v>229464.49</v>
      </c>
      <c r="O24" s="161">
        <v>382246.69000000006</v>
      </c>
      <c r="P24" s="161">
        <v>16057.6</v>
      </c>
      <c r="Q24" s="161">
        <v>53952.56</v>
      </c>
      <c r="R24" s="161">
        <v>22</v>
      </c>
      <c r="S24" s="161">
        <v>1044.1500000000001</v>
      </c>
      <c r="T24" s="161">
        <v>0.01</v>
      </c>
      <c r="U24" s="232">
        <v>0</v>
      </c>
      <c r="V24" s="162">
        <f t="shared" si="1"/>
        <v>21107127.669999998</v>
      </c>
    </row>
    <row r="25" spans="1:22" s="44" customFormat="1" ht="36.75" customHeight="1" x14ac:dyDescent="0.3">
      <c r="A25" s="157"/>
      <c r="B25" s="158" t="s">
        <v>192</v>
      </c>
      <c r="C25" s="161">
        <v>26889.119999999999</v>
      </c>
      <c r="D25" s="161">
        <v>35083.870000000003</v>
      </c>
      <c r="E25" s="161">
        <v>14374.59</v>
      </c>
      <c r="F25" s="161">
        <v>46</v>
      </c>
      <c r="G25" s="161">
        <v>103.5</v>
      </c>
      <c r="H25" s="161">
        <v>4365.76</v>
      </c>
      <c r="I25" s="161">
        <v>51418.399999999994</v>
      </c>
      <c r="J25" s="161">
        <v>5121502.6500000004</v>
      </c>
      <c r="K25" s="161">
        <v>826571.13</v>
      </c>
      <c r="L25" s="161">
        <v>82652.87999999999</v>
      </c>
      <c r="M25" s="161">
        <v>277.17</v>
      </c>
      <c r="N25" s="161">
        <v>82942.38</v>
      </c>
      <c r="O25" s="161">
        <v>152371.07999999999</v>
      </c>
      <c r="P25" s="161">
        <v>1031.9199999999998</v>
      </c>
      <c r="Q25" s="161">
        <v>57577.430000000008</v>
      </c>
      <c r="R25" s="161">
        <v>0</v>
      </c>
      <c r="S25" s="161">
        <v>437.78000000000003</v>
      </c>
      <c r="T25" s="161">
        <v>0</v>
      </c>
      <c r="U25" s="232">
        <v>0</v>
      </c>
      <c r="V25" s="162">
        <f t="shared" si="1"/>
        <v>6457645.6600000001</v>
      </c>
    </row>
    <row r="26" spans="1:22" s="44" customFormat="1" ht="22.5" customHeight="1" x14ac:dyDescent="0.3">
      <c r="A26" s="157"/>
      <c r="B26" s="158" t="s">
        <v>193</v>
      </c>
      <c r="C26" s="161">
        <v>237349.37999999998</v>
      </c>
      <c r="D26" s="161">
        <v>214062.65</v>
      </c>
      <c r="E26" s="161">
        <v>669006.26</v>
      </c>
      <c r="F26" s="161">
        <v>1505.95</v>
      </c>
      <c r="G26" s="161">
        <v>227.33</v>
      </c>
      <c r="H26" s="161">
        <v>30014.85</v>
      </c>
      <c r="I26" s="161">
        <v>100190.43</v>
      </c>
      <c r="J26" s="161">
        <v>8684441.879999999</v>
      </c>
      <c r="K26" s="161">
        <v>1377710.5</v>
      </c>
      <c r="L26" s="161">
        <v>35782.75</v>
      </c>
      <c r="M26" s="161">
        <v>144.26</v>
      </c>
      <c r="N26" s="161">
        <v>40494.570000000007</v>
      </c>
      <c r="O26" s="161">
        <v>902.54000000000008</v>
      </c>
      <c r="P26" s="161">
        <v>1925.71</v>
      </c>
      <c r="Q26" s="161">
        <v>10544.37</v>
      </c>
      <c r="R26" s="161">
        <v>31478.29</v>
      </c>
      <c r="S26" s="161">
        <v>388.13</v>
      </c>
      <c r="T26" s="161">
        <v>75156.320000000007</v>
      </c>
      <c r="U26" s="232">
        <v>0</v>
      </c>
      <c r="V26" s="162">
        <f t="shared" si="1"/>
        <v>11511326.169999998</v>
      </c>
    </row>
    <row r="27" spans="1:22" s="26" customFormat="1" ht="24.9" customHeight="1" thickBot="1" x14ac:dyDescent="0.3">
      <c r="A27" s="171" t="s">
        <v>2</v>
      </c>
      <c r="B27" s="172"/>
      <c r="C27" s="173">
        <f>SUM(C5,C6,C15,C16,C19,C20,C21,C24,C25,C26)</f>
        <v>2082510.6700000002</v>
      </c>
      <c r="D27" s="173">
        <f t="shared" ref="D27:U27" si="4">SUM(D5,D6,D15,D16,D19,D20,D21,D24,D25,D26)</f>
        <v>2477662.4300000002</v>
      </c>
      <c r="E27" s="173">
        <f t="shared" si="4"/>
        <v>1354844.71</v>
      </c>
      <c r="F27" s="173">
        <f t="shared" si="4"/>
        <v>2398.4899999999998</v>
      </c>
      <c r="G27" s="173">
        <f t="shared" si="4"/>
        <v>706.40000000000009</v>
      </c>
      <c r="H27" s="173">
        <f t="shared" si="4"/>
        <v>64357.03</v>
      </c>
      <c r="I27" s="173">
        <f t="shared" si="4"/>
        <v>556824.28</v>
      </c>
      <c r="J27" s="173">
        <f t="shared" si="4"/>
        <v>67588102.200000003</v>
      </c>
      <c r="K27" s="173">
        <f t="shared" si="4"/>
        <v>7378340.0600000005</v>
      </c>
      <c r="L27" s="173">
        <f t="shared" si="4"/>
        <v>1769332.16</v>
      </c>
      <c r="M27" s="173">
        <f t="shared" si="4"/>
        <v>1843.67</v>
      </c>
      <c r="N27" s="173">
        <f t="shared" si="4"/>
        <v>1284549.07</v>
      </c>
      <c r="O27" s="173">
        <f t="shared" si="4"/>
        <v>4405352.0200000005</v>
      </c>
      <c r="P27" s="173">
        <f t="shared" si="4"/>
        <v>1004914.335</v>
      </c>
      <c r="Q27" s="173">
        <f t="shared" si="4"/>
        <v>229770.81</v>
      </c>
      <c r="R27" s="173">
        <f t="shared" si="4"/>
        <v>31500.29</v>
      </c>
      <c r="S27" s="173">
        <f t="shared" si="4"/>
        <v>3174.8800000000006</v>
      </c>
      <c r="T27" s="173">
        <f t="shared" si="4"/>
        <v>75157.33</v>
      </c>
      <c r="U27" s="173">
        <f t="shared" si="4"/>
        <v>0</v>
      </c>
      <c r="V27" s="174">
        <f t="shared" si="1"/>
        <v>90311340.834999993</v>
      </c>
    </row>
    <row r="28" spans="1:22" ht="14.4" thickTop="1" x14ac:dyDescent="0.3">
      <c r="O28" s="156"/>
      <c r="P28" s="156"/>
      <c r="Q28" s="156"/>
    </row>
    <row r="29" spans="1:22" ht="24" x14ac:dyDescent="0.35">
      <c r="A29" s="177"/>
      <c r="B29"/>
      <c r="O29" s="156"/>
      <c r="P29" s="156"/>
      <c r="Q29" s="156"/>
    </row>
    <row r="30" spans="1:22" ht="22.2" customHeight="1" x14ac:dyDescent="0.3"/>
    <row r="32" spans="1:22" x14ac:dyDescent="0.3">
      <c r="O32" s="156"/>
      <c r="P32" s="156"/>
      <c r="Q32" s="156"/>
    </row>
    <row r="33" spans="15:17" x14ac:dyDescent="0.3">
      <c r="O33" s="156"/>
      <c r="P33" s="156"/>
      <c r="Q33" s="156"/>
    </row>
    <row r="34" spans="15:17" x14ac:dyDescent="0.3">
      <c r="O34" s="156"/>
      <c r="P34" s="156"/>
      <c r="Q34" s="156"/>
    </row>
    <row r="35" spans="15:17" x14ac:dyDescent="0.3">
      <c r="O35" s="156"/>
      <c r="P35" s="156"/>
      <c r="Q35" s="156"/>
    </row>
    <row r="36" spans="15:17" x14ac:dyDescent="0.3">
      <c r="O36" s="156"/>
      <c r="P36" s="156"/>
      <c r="Q36" s="156"/>
    </row>
    <row r="37" spans="15:17" x14ac:dyDescent="0.3">
      <c r="O37" s="156"/>
      <c r="P37" s="156"/>
      <c r="Q37" s="156"/>
    </row>
  </sheetData>
  <mergeCells count="2">
    <mergeCell ref="A1:V1"/>
    <mergeCell ref="A4:B4"/>
  </mergeCells>
  <printOptions horizontalCentered="1" verticalCentered="1"/>
  <pageMargins left="0.39370078740157483" right="0.39370078740157483" top="0.6692913385826772" bottom="0.59055118110236227" header="0" footer="0"/>
  <pageSetup paperSize="9" scale="41" orientation="landscape" r:id="rId1"/>
  <headerFooter alignWithMargins="0"/>
  <rowBreaks count="3" manualBreakCount="3">
    <brk id="27" max="16383" man="1"/>
    <brk id="30" max="16383" man="1"/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30</vt:i4>
      </vt:variant>
    </vt:vector>
  </HeadingPairs>
  <TitlesOfParts>
    <vt:vector size="60" baseType="lpstr">
      <vt:lpstr>JASIMP_FR (1)</vt:lpstr>
      <vt:lpstr>JASIMP_FR (2)</vt:lpstr>
      <vt:lpstr>JASIMP_FR (3)</vt:lpstr>
      <vt:lpstr>JASIMP_FR (4)</vt:lpstr>
      <vt:lpstr>JASIMP_FR (T)</vt:lpstr>
      <vt:lpstr>JASNACE_FR (1)</vt:lpstr>
      <vt:lpstr>JASNACE_FR (2)</vt:lpstr>
      <vt:lpstr>JASNACE_FR (3)</vt:lpstr>
      <vt:lpstr>JASNACE_FR (4)</vt:lpstr>
      <vt:lpstr>JASNACE_FR (T)</vt:lpstr>
      <vt:lpstr>JASARR_FR (1)</vt:lpstr>
      <vt:lpstr>JASARR_FR (2)</vt:lpstr>
      <vt:lpstr>JASARR_FR (3)</vt:lpstr>
      <vt:lpstr>JASARR_FR (4)</vt:lpstr>
      <vt:lpstr>JASARR_FR (T)</vt:lpstr>
      <vt:lpstr>JASARRETA_FR (1)</vt:lpstr>
      <vt:lpstr>JASARRETA_FR (2)</vt:lpstr>
      <vt:lpstr>JASARRETA_FR (3)</vt:lpstr>
      <vt:lpstr>JASARRETA_FR (4)</vt:lpstr>
      <vt:lpstr>JASARRETA_FR (T) </vt:lpstr>
      <vt:lpstr>JASWKN_FR (1)</vt:lpstr>
      <vt:lpstr>JASWKN_FR (2)</vt:lpstr>
      <vt:lpstr>JASWKN_FR (3)</vt:lpstr>
      <vt:lpstr>JASWKN_FR (4)</vt:lpstr>
      <vt:lpstr>JASWKN_FR (T)</vt:lpstr>
      <vt:lpstr>JASPC_FR (1)</vt:lpstr>
      <vt:lpstr>JASPC_FR (2)</vt:lpstr>
      <vt:lpstr>JASPC_FR (3)</vt:lpstr>
      <vt:lpstr>JASPC_FR (4)</vt:lpstr>
      <vt:lpstr>JASPC_FR (T)</vt:lpstr>
      <vt:lpstr>'JASPC_FR (1)'!tabel_30_waarden</vt:lpstr>
      <vt:lpstr>'JASPC_FR (2)'!tabel_30_waarden</vt:lpstr>
      <vt:lpstr>'JASPC_FR (3)'!tabel_30_waarden</vt:lpstr>
      <vt:lpstr>'JASPC_FR (4)'!tabel_30_waarden</vt:lpstr>
      <vt:lpstr>'JASPC_FR (T)'!tabel_30_waarden</vt:lpstr>
      <vt:lpstr>'JASARR_FR (1)'!Zone_d_impression</vt:lpstr>
      <vt:lpstr>'JASARR_FR (2)'!Zone_d_impression</vt:lpstr>
      <vt:lpstr>'JASARR_FR (3)'!Zone_d_impression</vt:lpstr>
      <vt:lpstr>'JASARR_FR (4)'!Zone_d_impression</vt:lpstr>
      <vt:lpstr>'JASARR_FR (T)'!Zone_d_impression</vt:lpstr>
      <vt:lpstr>'JASARRETA_FR (1)'!Zone_d_impression</vt:lpstr>
      <vt:lpstr>'JASARRETA_FR (2)'!Zone_d_impression</vt:lpstr>
      <vt:lpstr>'JASARRETA_FR (3)'!Zone_d_impression</vt:lpstr>
      <vt:lpstr>'JASARRETA_FR (4)'!Zone_d_impression</vt:lpstr>
      <vt:lpstr>'JASARRETA_FR (T) '!Zone_d_impression</vt:lpstr>
      <vt:lpstr>'JASIMP_FR (1)'!Zone_d_impression</vt:lpstr>
      <vt:lpstr>'JASIMP_FR (2)'!Zone_d_impression</vt:lpstr>
      <vt:lpstr>'JASIMP_FR (3)'!Zone_d_impression</vt:lpstr>
      <vt:lpstr>'JASIMP_FR (4)'!Zone_d_impression</vt:lpstr>
      <vt:lpstr>'JASIMP_FR (T)'!Zone_d_impression</vt:lpstr>
      <vt:lpstr>'JASNACE_FR (1)'!Zone_d_impression</vt:lpstr>
      <vt:lpstr>'JASNACE_FR (2)'!Zone_d_impression</vt:lpstr>
      <vt:lpstr>'JASNACE_FR (3)'!Zone_d_impression</vt:lpstr>
      <vt:lpstr>'JASNACE_FR (4)'!Zone_d_impression</vt:lpstr>
      <vt:lpstr>'JASNACE_FR (T)'!Zone_d_impression</vt:lpstr>
      <vt:lpstr>'JASWKN_FR (1)'!Zone_d_impression</vt:lpstr>
      <vt:lpstr>'JASWKN_FR (2)'!Zone_d_impression</vt:lpstr>
      <vt:lpstr>'JASWKN_FR (3)'!Zone_d_impression</vt:lpstr>
      <vt:lpstr>'JASWKN_FR (4)'!Zone_d_impression</vt:lpstr>
      <vt:lpstr>'JASWKN_FR (T)'!Zone_d_impression</vt:lpstr>
    </vt:vector>
  </TitlesOfParts>
  <Company>RSZONSSLSS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Delhaye Françoise</dc:creator>
  <cp:lastModifiedBy>Françoise Delhaye</cp:lastModifiedBy>
  <cp:lastPrinted>2024-02-01T11:00:16Z</cp:lastPrinted>
  <dcterms:created xsi:type="dcterms:W3CDTF">2018-05-15T05:50:50Z</dcterms:created>
  <dcterms:modified xsi:type="dcterms:W3CDTF">2026-08-25T15:18:48Z</dcterms:modified>
</cp:coreProperties>
</file>